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'Arkusz1'!$A$1:$F$490</definedName>
  </definedNames>
  <calcPr fullCalcOnLoad="1"/>
</workbook>
</file>

<file path=xl/sharedStrings.xml><?xml version="1.0" encoding="utf-8"?>
<sst xmlns="http://schemas.openxmlformats.org/spreadsheetml/2006/main" count="476" uniqueCount="153">
  <si>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</si>
  <si>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</si>
  <si>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</si>
  <si>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</si>
  <si>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</si>
  <si>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</si>
  <si>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</si>
  <si>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</si>
  <si>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</si>
  <si>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</si>
  <si>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</si>
  <si>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Straż  Miejska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</si>
  <si>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</si>
  <si>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</si>
  <si>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</si>
  <si>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</si>
  <si>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</si>
  <si>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</si>
  <si>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</si>
  <si>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</si>
  <si>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</si>
  <si>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</si>
  <si>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</si>
  <si>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tytułu przekształcenia prawa użytkowania wieczystego przysł. osobom fiz. w prawo własności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</si>
  <si>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</si>
  <si>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</si>
  <si>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</si>
  <si>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</si>
  <si>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Plany zagospodarowania przestrzennego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</si>
  <si>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</si>
  <si>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</si>
  <si>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</si>
  <si>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</si>
  <si>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</si>
  <si>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</si>
  <si>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</si>
  <si>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</si>
  <si>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</si>
  <si>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</si>
  <si>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</si>
  <si>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</si>
  <si>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</si>
  <si>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</si>
  <si>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</si>
  <si>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</si>
  <si>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</si>
  <si>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</si>
  <si>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</si>
  <si>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</si>
  <si>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</si>
  <si>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</si>
  <si>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</si>
  <si>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Wpłaty z tytułu odpłatnego nabycia prawa własności oraz prawa użytkowania wieczystego nieruchomości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</si>
  <si>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</si>
  <si>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</si>
  <si>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</si>
  <si>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</si>
  <si>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</si>
  <si>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</si>
  <si>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</si>
  <si>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</si>
  <si>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</si>
  <si>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</si>
  <si>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</si>
  <si>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</si>
  <si>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</si>
  <si>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</si>
  <si>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0760</t>
  </si>
  <si>
    <t>0770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</si>
  <si>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</si>
  <si>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</si>
  <si>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</si>
  <si>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</si>
  <si>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</si>
  <si>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</si>
  <si>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</si>
  <si>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</si>
  <si>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</si>
  <si>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</si>
  <si>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</si>
  <si>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</si>
  <si>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</si>
  <si>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</si>
  <si>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</si>
  <si>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</si>
  <si>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</si>
  <si>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</si>
  <si>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</si>
  <si>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</si>
  <si>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</si>
  <si>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</si>
  <si>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</si>
  <si>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</si>
  <si>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</si>
  <si>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</si>
  <si>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</si>
  <si>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</si>
  <si>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Dotacje rozwojowe oraz środki na finansowanie Wspólnej Polityki Rolnej</t>
  </si>
  <si>
    <t>Kultura fizyczna i sport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</si>
  <si>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</si>
  <si>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</si>
  <si>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</si>
  <si>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</si>
  <si>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</si>
  <si>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</si>
  <si>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</si>
  <si>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</si>
  <si>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</si>
  <si>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</si>
  <si>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</si>
  <si>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</si>
  <si>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</si>
  <si>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</si>
  <si>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</si>
  <si>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</si>
  <si>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Obrona cywilna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</si>
  <si>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</si>
  <si>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</si>
  <si>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</si>
  <si>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</si>
  <si>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</si>
  <si>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</si>
  <si>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Dotacje rozwojowe</t>
  </si>
  <si>
    <t>Razem dochody ogółem</t>
  </si>
  <si>
    <r>
      <t xml:space="preserve">Dział     Rozdz. </t>
    </r>
    <r>
      <rPr>
        <b/>
        <sz val="12"/>
        <rFont val="Arial"/>
        <family val="0"/>
      </rPr>
      <t>§</t>
    </r>
  </si>
  <si>
    <t>2008</t>
  </si>
  <si>
    <t>2009</t>
  </si>
  <si>
    <t>0480</t>
  </si>
  <si>
    <t>Plan dochodów budżetowych na 2010 rok - ogółem</t>
  </si>
  <si>
    <t>Świadczenia rodzinne, zliczka alimentacyjna oraz składki na ubezpieczenia emerytalne i rentowe                                                                           z ubezpieczenia społecznego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</si>
  <si>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</si>
  <si>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</si>
  <si>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</si>
  <si>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</si>
  <si>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</si>
  <si>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majątkowe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</si>
  <si>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</si>
  <si>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</si>
  <si>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</si>
  <si>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jednostek samorządu terytorialnego zwiazane                                                  z realizacją zadań z zakresu administracji rządowej oraz innych zadań zleconych ustawami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</si>
  <si>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</si>
  <si>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</si>
  <si>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</si>
  <si>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dochody majątkowe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</si>
  <si>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</si>
  <si>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Plan na 2010r.                         w zł</t>
  </si>
  <si>
    <t>Plan dochodów budżetowych na 2010 rok - bieżące</t>
  </si>
  <si>
    <t xml:space="preserve"> Plan na  2010 r.                         w zł</t>
  </si>
  <si>
    <t>Pla dochodów budżetowych na 2010 rok - majątkowe</t>
  </si>
  <si>
    <r>
      <t xml:space="preserve">Dział     Rozdz.      </t>
    </r>
    <r>
      <rPr>
        <b/>
        <sz val="12"/>
        <rFont val="Arial"/>
        <family val="0"/>
      </rPr>
      <t>§</t>
    </r>
  </si>
  <si>
    <t>dochody majątkowe                                                                                             w tym:</t>
  </si>
  <si>
    <t>Razem dochody majątkowe</t>
  </si>
  <si>
    <t>Razem dochody bieżące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</si>
</sst>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2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wrapText="1"/>
    </xf>
    <xf numFmtId="164" fontId="2" fillId="0" borderId="3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164" fontId="2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164" fontId="1" fillId="0" borderId="3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164" fontId="2" fillId="0" borderId="26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1" fillId="0" borderId="11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/>
    </xf>
    <xf numFmtId="49" fontId="1" fillId="2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28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49" fontId="1" fillId="0" borderId="5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3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9" fontId="1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1" xfId="15" applyNumberFormat="1" applyFont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0" fillId="0" borderId="2" xfId="0" applyNumberFormat="1" applyBorder="1" applyAlignment="1">
      <alignment horizontal="right"/>
    </xf>
    <xf numFmtId="164" fontId="2" fillId="0" borderId="24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view="pageBreakPreview" zoomScale="75" zoomScaleNormal="75" zoomScaleSheetLayoutView="75" workbookViewId="0" topLeftCell="A450">
      <selection activeCell="H491" sqref="H491"/>
    </sheetView>
  </sheetViews>
  <sheetFormatPr defaultColWidth="9.00390625" defaultRowHeight="12.75"/>
  <cols>
    <col min="1" max="1" width="8.75390625" style="0" customWidth="1"/>
    <col min="2" max="2" width="18.25390625" style="0" customWidth="1"/>
    <col min="3" max="3" width="79.25390625" style="0" customWidth="1"/>
    <col min="4" max="5" width="15.75390625" style="0" hidden="1" customWidth="1"/>
    <col min="6" max="6" width="21.875" style="0" customWidth="1"/>
  </cols>
  <sheetData>
    <row r="1" ht="30.75" customHeight="1">
      <c r="C1" s="1" t="s">
        <v>128</v>
      </c>
    </row>
    <row r="2" ht="15.75" customHeight="1">
      <c r="C2" s="3"/>
    </row>
    <row r="3" ht="15.75" customHeight="1">
      <c r="C3" s="3"/>
    </row>
    <row r="4" spans="2:5" ht="15.75" thickBot="1">
      <c r="B4" s="2"/>
      <c r="C4" s="2"/>
      <c r="D4" s="2"/>
      <c r="E4" s="2"/>
    </row>
    <row r="5" spans="1:6" ht="32.25" thickBot="1">
      <c r="A5" s="4"/>
      <c r="B5" s="147" t="s">
        <v>124</v>
      </c>
      <c r="C5" s="5" t="s">
        <v>103</v>
      </c>
      <c r="D5" s="80" t="s">
        <v>89</v>
      </c>
      <c r="E5" s="5" t="s">
        <v>88</v>
      </c>
      <c r="F5" s="105" t="s">
        <v>145</v>
      </c>
    </row>
    <row r="6" spans="1:6" ht="18">
      <c r="A6" s="4"/>
      <c r="B6" s="87"/>
      <c r="C6" s="85"/>
      <c r="D6" s="86"/>
      <c r="E6" s="85"/>
      <c r="F6" s="97"/>
    </row>
    <row r="7" spans="1:6" ht="18">
      <c r="A7" s="4"/>
      <c r="B7" s="7">
        <v>600</v>
      </c>
      <c r="C7" s="106" t="s">
        <v>93</v>
      </c>
      <c r="D7" s="107"/>
      <c r="E7" s="108"/>
      <c r="F7" s="125"/>
    </row>
    <row r="8" spans="1:6" ht="15.75">
      <c r="A8" s="4"/>
      <c r="B8" s="88"/>
      <c r="C8" s="85"/>
      <c r="D8" s="86"/>
      <c r="E8" s="85"/>
      <c r="F8" s="156"/>
    </row>
    <row r="9" spans="1:6" ht="15.75">
      <c r="A9" s="4"/>
      <c r="B9" s="7">
        <v>60095</v>
      </c>
      <c r="C9" s="8" t="s">
        <v>19</v>
      </c>
      <c r="D9" s="9">
        <f>SUM(D11,D12)</f>
        <v>57300</v>
      </c>
      <c r="E9" s="9">
        <f>SUM(E11,E12)</f>
        <v>0</v>
      </c>
      <c r="F9" s="137">
        <f>F10</f>
        <v>56000</v>
      </c>
    </row>
    <row r="10" spans="1:6" ht="31.5">
      <c r="A10" s="4"/>
      <c r="B10" s="81"/>
      <c r="C10" s="58" t="s">
        <v>132</v>
      </c>
      <c r="D10" s="44"/>
      <c r="E10" s="44"/>
      <c r="F10" s="137">
        <f>SUM(F11,F12)</f>
        <v>56000</v>
      </c>
    </row>
    <row r="11" spans="1:6" ht="30">
      <c r="A11" s="4"/>
      <c r="B11" s="19" t="s">
        <v>63</v>
      </c>
      <c r="C11" s="20" t="s">
        <v>17</v>
      </c>
      <c r="D11" s="12">
        <v>600</v>
      </c>
      <c r="E11" s="12">
        <v>0</v>
      </c>
      <c r="F11" s="129">
        <v>2000</v>
      </c>
    </row>
    <row r="12" spans="1:6" ht="45">
      <c r="A12" s="4"/>
      <c r="B12" s="21" t="s">
        <v>64</v>
      </c>
      <c r="C12" s="14" t="s">
        <v>131</v>
      </c>
      <c r="D12" s="15">
        <v>56700</v>
      </c>
      <c r="E12" s="15">
        <v>0</v>
      </c>
      <c r="F12" s="128">
        <v>54000</v>
      </c>
    </row>
    <row r="13" spans="1:6" ht="16.5" thickBot="1">
      <c r="A13" s="4"/>
      <c r="B13" s="22"/>
      <c r="C13" s="23"/>
      <c r="D13" s="24"/>
      <c r="E13" s="24"/>
      <c r="F13" s="131"/>
    </row>
    <row r="14" spans="1:6" ht="16.5" thickBot="1">
      <c r="A14" s="4"/>
      <c r="B14" s="25"/>
      <c r="C14" s="26" t="s">
        <v>6</v>
      </c>
      <c r="D14" s="27" t="e">
        <f>SUM(#REF!,D9)</f>
        <v>#REF!</v>
      </c>
      <c r="E14" s="27" t="e">
        <f>SUM(#REF!,E9)</f>
        <v>#REF!</v>
      </c>
      <c r="F14" s="126">
        <f>SUM(F9)</f>
        <v>56000</v>
      </c>
    </row>
    <row r="15" spans="1:6" ht="16.5" thickBot="1">
      <c r="A15" s="4"/>
      <c r="B15" s="26"/>
      <c r="C15" s="26"/>
      <c r="D15" s="113"/>
      <c r="E15" s="113"/>
      <c r="F15" s="127"/>
    </row>
    <row r="16" spans="1:6" ht="15.75">
      <c r="A16" s="4"/>
      <c r="B16" s="29"/>
      <c r="C16" s="6"/>
      <c r="D16" s="6"/>
      <c r="E16" s="6"/>
      <c r="F16" s="157"/>
    </row>
    <row r="17" spans="1:6" ht="15.75">
      <c r="A17" s="4"/>
      <c r="B17" s="10" t="s">
        <v>104</v>
      </c>
      <c r="C17" s="8" t="s">
        <v>7</v>
      </c>
      <c r="D17" s="83"/>
      <c r="E17" s="83"/>
      <c r="F17" s="129"/>
    </row>
    <row r="18" spans="1:6" ht="15.75">
      <c r="A18" s="4"/>
      <c r="B18" s="29"/>
      <c r="C18" s="18"/>
      <c r="D18" s="6"/>
      <c r="E18" s="6"/>
      <c r="F18" s="128"/>
    </row>
    <row r="19" spans="1:6" ht="15.75">
      <c r="A19" s="4"/>
      <c r="B19" s="10" t="s">
        <v>118</v>
      </c>
      <c r="C19" s="8" t="s">
        <v>119</v>
      </c>
      <c r="D19" s="9">
        <f>SUM(D21:D27)</f>
        <v>11503192</v>
      </c>
      <c r="E19" s="9">
        <f>SUM(E21:E27)</f>
        <v>0</v>
      </c>
      <c r="F19" s="137">
        <f>SUM(F20)</f>
        <v>50000</v>
      </c>
    </row>
    <row r="20" spans="1:6" ht="31.5">
      <c r="A20" s="4"/>
      <c r="B20" s="81"/>
      <c r="C20" s="58" t="s">
        <v>133</v>
      </c>
      <c r="D20" s="44"/>
      <c r="E20" s="44"/>
      <c r="F20" s="137">
        <f>SUM(F21:F21)</f>
        <v>50000</v>
      </c>
    </row>
    <row r="21" spans="1:6" ht="21.75" customHeight="1">
      <c r="A21" s="4"/>
      <c r="B21" s="19" t="s">
        <v>117</v>
      </c>
      <c r="C21" s="34" t="s">
        <v>120</v>
      </c>
      <c r="D21" s="35">
        <v>382400</v>
      </c>
      <c r="E21" s="35">
        <v>0</v>
      </c>
      <c r="F21" s="129">
        <v>50000</v>
      </c>
    </row>
    <row r="22" spans="1:6" ht="15.75">
      <c r="A22" s="4"/>
      <c r="B22" s="19"/>
      <c r="C22" s="34"/>
      <c r="D22" s="35"/>
      <c r="E22" s="35"/>
      <c r="F22" s="129"/>
    </row>
    <row r="23" spans="1:6" ht="15.75">
      <c r="A23" s="4"/>
      <c r="B23" s="10" t="s">
        <v>94</v>
      </c>
      <c r="C23" s="8" t="s">
        <v>95</v>
      </c>
      <c r="D23" s="9">
        <f>SUM(D25:D31)</f>
        <v>5896596</v>
      </c>
      <c r="E23" s="9">
        <f>SUM(E25:E31)</f>
        <v>0</v>
      </c>
      <c r="F23" s="137">
        <f>F24</f>
        <v>5000</v>
      </c>
    </row>
    <row r="24" spans="1:6" ht="31.5">
      <c r="A24" s="4"/>
      <c r="B24" s="81"/>
      <c r="C24" s="58" t="s">
        <v>134</v>
      </c>
      <c r="D24" s="44"/>
      <c r="E24" s="44"/>
      <c r="F24" s="137">
        <f>SUM(F25:F25)</f>
        <v>5000</v>
      </c>
    </row>
    <row r="25" spans="1:6" ht="15.75">
      <c r="A25" s="4"/>
      <c r="B25" s="19" t="s">
        <v>101</v>
      </c>
      <c r="C25" s="34" t="s">
        <v>102</v>
      </c>
      <c r="D25" s="35">
        <v>382400</v>
      </c>
      <c r="E25" s="35">
        <v>0</v>
      </c>
      <c r="F25" s="129">
        <v>5000</v>
      </c>
    </row>
    <row r="26" spans="1:6" ht="15.75">
      <c r="A26" s="4"/>
      <c r="B26" s="29"/>
      <c r="C26" s="4"/>
      <c r="D26" s="6"/>
      <c r="E26" s="6"/>
      <c r="F26" s="128"/>
    </row>
    <row r="27" spans="1:6" ht="15.75">
      <c r="A27" s="4"/>
      <c r="B27" s="10">
        <v>70005</v>
      </c>
      <c r="C27" s="8" t="s">
        <v>21</v>
      </c>
      <c r="D27" s="9">
        <f>SUM(D29:D35)</f>
        <v>4841796</v>
      </c>
      <c r="E27" s="9">
        <f>SUM(E29:E35)</f>
        <v>0</v>
      </c>
      <c r="F27" s="137">
        <f>SUM(F28,F33)</f>
        <v>7202103</v>
      </c>
    </row>
    <row r="28" spans="1:6" ht="35.25" customHeight="1">
      <c r="A28" s="4"/>
      <c r="B28" s="81"/>
      <c r="C28" s="58" t="s">
        <v>133</v>
      </c>
      <c r="D28" s="44"/>
      <c r="E28" s="44"/>
      <c r="F28" s="137">
        <f>SUM(F29:F32)</f>
        <v>1229290</v>
      </c>
    </row>
    <row r="29" spans="1:6" ht="31.5" customHeight="1">
      <c r="A29" s="4"/>
      <c r="B29" s="19" t="s">
        <v>66</v>
      </c>
      <c r="C29" s="34" t="s">
        <v>22</v>
      </c>
      <c r="D29" s="35">
        <v>382400</v>
      </c>
      <c r="E29" s="35">
        <v>0</v>
      </c>
      <c r="F29" s="129">
        <v>438848</v>
      </c>
    </row>
    <row r="30" spans="1:6" ht="45">
      <c r="A30" s="4"/>
      <c r="B30" s="19" t="s">
        <v>64</v>
      </c>
      <c r="C30" s="82" t="s">
        <v>131</v>
      </c>
      <c r="D30" s="35">
        <v>250000</v>
      </c>
      <c r="E30" s="35">
        <v>0</v>
      </c>
      <c r="F30" s="129">
        <v>630000</v>
      </c>
    </row>
    <row r="31" spans="1:6" ht="24" customHeight="1">
      <c r="A31" s="4"/>
      <c r="B31" s="19" t="s">
        <v>69</v>
      </c>
      <c r="C31" s="34" t="s">
        <v>24</v>
      </c>
      <c r="D31" s="12">
        <v>40000</v>
      </c>
      <c r="E31" s="12">
        <v>0</v>
      </c>
      <c r="F31" s="129">
        <v>30000</v>
      </c>
    </row>
    <row r="32" spans="1:6" ht="24.75" customHeight="1">
      <c r="A32" s="4"/>
      <c r="B32" s="10" t="s">
        <v>70</v>
      </c>
      <c r="C32" s="11" t="s">
        <v>25</v>
      </c>
      <c r="D32" s="12">
        <v>151200</v>
      </c>
      <c r="E32" s="12">
        <v>0</v>
      </c>
      <c r="F32" s="129">
        <v>130442</v>
      </c>
    </row>
    <row r="33" spans="1:6" ht="33.75" customHeight="1">
      <c r="A33" s="4"/>
      <c r="B33" s="10"/>
      <c r="C33" s="58" t="s">
        <v>135</v>
      </c>
      <c r="D33" s="12"/>
      <c r="E33" s="12"/>
      <c r="F33" s="137">
        <f>SUM(F34:F35)</f>
        <v>5972813</v>
      </c>
    </row>
    <row r="34" spans="1:6" ht="30">
      <c r="A34" s="4"/>
      <c r="B34" s="36" t="s">
        <v>67</v>
      </c>
      <c r="C34" s="37" t="s">
        <v>23</v>
      </c>
      <c r="D34" s="38">
        <v>42200</v>
      </c>
      <c r="E34" s="38">
        <v>0</v>
      </c>
      <c r="F34" s="129">
        <v>30127</v>
      </c>
    </row>
    <row r="35" spans="1:6" ht="36.75" customHeight="1" thickBot="1">
      <c r="A35" s="4"/>
      <c r="B35" s="36" t="s">
        <v>68</v>
      </c>
      <c r="C35" s="82" t="s">
        <v>52</v>
      </c>
      <c r="D35" s="38">
        <v>3975996</v>
      </c>
      <c r="E35" s="38">
        <v>0</v>
      </c>
      <c r="F35" s="130">
        <v>5942686</v>
      </c>
    </row>
    <row r="36" spans="1:6" ht="16.5" thickBot="1">
      <c r="A36" s="4"/>
      <c r="B36" s="39"/>
      <c r="C36" s="25" t="s">
        <v>8</v>
      </c>
      <c r="D36" s="40" t="e">
        <f>SUM(#REF!,#REF!,D27)</f>
        <v>#REF!</v>
      </c>
      <c r="E36" s="40" t="e">
        <f>SUM(#REF!,#REF!,E27)</f>
        <v>#REF!</v>
      </c>
      <c r="F36" s="158">
        <f>SUM(F27,F23,F19)</f>
        <v>7257103</v>
      </c>
    </row>
    <row r="37" spans="1:6" ht="16.5" thickBot="1">
      <c r="A37" s="4"/>
      <c r="B37" s="26"/>
      <c r="C37" s="26"/>
      <c r="D37" s="113"/>
      <c r="E37" s="113"/>
      <c r="F37" s="127"/>
    </row>
    <row r="38" spans="1:6" ht="15.75">
      <c r="A38" s="4"/>
      <c r="B38" s="29"/>
      <c r="C38" s="4"/>
      <c r="D38" s="6"/>
      <c r="E38" s="6"/>
      <c r="F38" s="157"/>
    </row>
    <row r="39" spans="1:6" ht="15.75">
      <c r="A39" s="4"/>
      <c r="B39" s="7">
        <v>710</v>
      </c>
      <c r="C39" s="8" t="s">
        <v>0</v>
      </c>
      <c r="D39" s="83"/>
      <c r="E39" s="83"/>
      <c r="F39" s="129"/>
    </row>
    <row r="40" spans="1:6" ht="15.75">
      <c r="A40" s="4"/>
      <c r="B40" s="29"/>
      <c r="C40" s="3"/>
      <c r="D40" s="6"/>
      <c r="E40" s="6"/>
      <c r="F40" s="128"/>
    </row>
    <row r="41" spans="1:6" ht="15.75">
      <c r="A41" s="4"/>
      <c r="B41" s="7">
        <v>71004</v>
      </c>
      <c r="C41" s="8" t="s">
        <v>28</v>
      </c>
      <c r="D41" s="9">
        <f>SUM(D43)</f>
        <v>10000</v>
      </c>
      <c r="E41" s="9">
        <f>SUM(E43)</f>
        <v>0</v>
      </c>
      <c r="F41" s="137">
        <f>F42</f>
        <v>10000</v>
      </c>
    </row>
    <row r="42" spans="1:6" ht="31.5">
      <c r="A42" s="4"/>
      <c r="B42" s="81"/>
      <c r="C42" s="58" t="s">
        <v>134</v>
      </c>
      <c r="D42" s="44"/>
      <c r="E42" s="44"/>
      <c r="F42" s="137">
        <f>SUM(F43:F43)</f>
        <v>10000</v>
      </c>
    </row>
    <row r="43" spans="1:6" ht="23.25" customHeight="1">
      <c r="A43" s="4"/>
      <c r="B43" s="36" t="s">
        <v>65</v>
      </c>
      <c r="C43" s="121" t="s">
        <v>27</v>
      </c>
      <c r="D43" s="38">
        <v>10000</v>
      </c>
      <c r="E43" s="38">
        <v>0</v>
      </c>
      <c r="F43" s="130">
        <v>10000</v>
      </c>
    </row>
    <row r="44" spans="1:6" ht="15.75">
      <c r="A44" s="4"/>
      <c r="B44" s="21"/>
      <c r="C44" s="33"/>
      <c r="D44" s="42"/>
      <c r="E44" s="42"/>
      <c r="F44" s="128"/>
    </row>
    <row r="45" spans="1:6" ht="15.75">
      <c r="A45" s="4"/>
      <c r="B45" s="7">
        <v>71035</v>
      </c>
      <c r="C45" s="8" t="s">
        <v>90</v>
      </c>
      <c r="D45" s="9" t="e">
        <f>SUM(#REF!)</f>
        <v>#REF!</v>
      </c>
      <c r="E45" s="9" t="e">
        <f>SUM(#REF!)</f>
        <v>#REF!</v>
      </c>
      <c r="F45" s="137">
        <f>F46</f>
        <v>575900</v>
      </c>
    </row>
    <row r="46" spans="1:6" ht="31.5">
      <c r="A46" s="4"/>
      <c r="B46" s="81"/>
      <c r="C46" s="58" t="s">
        <v>136</v>
      </c>
      <c r="D46" s="44"/>
      <c r="E46" s="44"/>
      <c r="F46" s="137">
        <f>SUM(F47:F48)</f>
        <v>575900</v>
      </c>
    </row>
    <row r="47" spans="1:6" ht="52.5" customHeight="1">
      <c r="A47" s="4"/>
      <c r="B47" s="36" t="s">
        <v>91</v>
      </c>
      <c r="C47" s="82" t="s">
        <v>26</v>
      </c>
      <c r="D47" s="38"/>
      <c r="E47" s="38"/>
      <c r="F47" s="130">
        <v>3000</v>
      </c>
    </row>
    <row r="48" spans="1:6" ht="50.25" customHeight="1" thickBot="1">
      <c r="A48" s="4"/>
      <c r="B48" s="19" t="s">
        <v>64</v>
      </c>
      <c r="C48" s="82" t="s">
        <v>131</v>
      </c>
      <c r="D48" s="35">
        <v>250000</v>
      </c>
      <c r="E48" s="35">
        <v>0</v>
      </c>
      <c r="F48" s="129">
        <v>572900</v>
      </c>
    </row>
    <row r="49" spans="1:6" ht="16.5" thickBot="1">
      <c r="A49" s="4"/>
      <c r="B49" s="43"/>
      <c r="C49" s="26" t="s">
        <v>9</v>
      </c>
      <c r="D49" s="27">
        <f>SUM(D41)</f>
        <v>10000</v>
      </c>
      <c r="E49" s="27">
        <f>SUM(E41)</f>
        <v>0</v>
      </c>
      <c r="F49" s="126">
        <f>SUM(F45,F41)</f>
        <v>585900</v>
      </c>
    </row>
    <row r="50" spans="1:6" ht="15.75">
      <c r="A50" s="4"/>
      <c r="B50" s="74"/>
      <c r="C50" s="145"/>
      <c r="D50" s="146"/>
      <c r="E50" s="146"/>
      <c r="F50" s="143"/>
    </row>
    <row r="51" spans="1:6" ht="16.5" thickBot="1">
      <c r="A51" s="4"/>
      <c r="B51" s="23"/>
      <c r="C51" s="114"/>
      <c r="D51" s="115"/>
      <c r="E51" s="115"/>
      <c r="F51" s="144"/>
    </row>
    <row r="52" spans="1:6" ht="15">
      <c r="A52" s="4"/>
      <c r="B52" s="6"/>
      <c r="C52" s="6"/>
      <c r="D52" s="6"/>
      <c r="E52" s="6"/>
      <c r="F52" s="157"/>
    </row>
    <row r="53" spans="1:6" ht="15.75">
      <c r="A53" s="4"/>
      <c r="B53" s="7">
        <v>750</v>
      </c>
      <c r="C53" s="58" t="s">
        <v>1</v>
      </c>
      <c r="D53" s="83"/>
      <c r="E53" s="83"/>
      <c r="F53" s="129"/>
    </row>
    <row r="54" spans="1:6" ht="15">
      <c r="A54" s="4"/>
      <c r="B54" s="6"/>
      <c r="C54" s="4"/>
      <c r="D54" s="15"/>
      <c r="E54" s="15"/>
      <c r="F54" s="128"/>
    </row>
    <row r="55" spans="1:6" ht="15.75">
      <c r="A55" s="4"/>
      <c r="B55" s="7">
        <v>75011</v>
      </c>
      <c r="C55" s="8" t="s">
        <v>108</v>
      </c>
      <c r="D55" s="9">
        <f>SUM(D57:D62)</f>
        <v>715470</v>
      </c>
      <c r="E55" s="9">
        <f>SUM(E57:E62)</f>
        <v>0</v>
      </c>
      <c r="F55" s="137">
        <f>F56</f>
        <v>241800</v>
      </c>
    </row>
    <row r="56" spans="1:6" ht="31.5">
      <c r="A56" s="4"/>
      <c r="B56" s="81"/>
      <c r="C56" s="58" t="s">
        <v>137</v>
      </c>
      <c r="D56" s="44"/>
      <c r="E56" s="44"/>
      <c r="F56" s="133">
        <f>SUM(F57)</f>
        <v>241800</v>
      </c>
    </row>
    <row r="57" spans="1:6" ht="45">
      <c r="A57" s="4"/>
      <c r="B57" s="19" t="s">
        <v>106</v>
      </c>
      <c r="C57" s="84" t="s">
        <v>107</v>
      </c>
      <c r="D57" s="44">
        <v>170000</v>
      </c>
      <c r="E57" s="44">
        <v>0</v>
      </c>
      <c r="F57" s="130">
        <v>241800</v>
      </c>
    </row>
    <row r="58" spans="1:6" ht="15">
      <c r="A58" s="4"/>
      <c r="B58" s="6"/>
      <c r="C58" s="4"/>
      <c r="D58" s="15"/>
      <c r="E58" s="15"/>
      <c r="F58" s="128"/>
    </row>
    <row r="59" spans="1:6" ht="15.75">
      <c r="A59" s="4"/>
      <c r="B59" s="7">
        <v>75023</v>
      </c>
      <c r="C59" s="8" t="s">
        <v>53</v>
      </c>
      <c r="D59" s="9">
        <f>SUM(D61:D66)</f>
        <v>275470</v>
      </c>
      <c r="E59" s="9">
        <f>SUM(E61:E66)</f>
        <v>0</v>
      </c>
      <c r="F59" s="137">
        <f>F60</f>
        <v>300927</v>
      </c>
    </row>
    <row r="60" spans="1:6" ht="31.5">
      <c r="A60" s="4"/>
      <c r="B60" s="81"/>
      <c r="C60" s="58" t="s">
        <v>132</v>
      </c>
      <c r="D60" s="44"/>
      <c r="E60" s="44"/>
      <c r="F60" s="133">
        <f>SUM(F61,F62,F66)</f>
        <v>300927</v>
      </c>
    </row>
    <row r="61" spans="1:6" ht="45">
      <c r="A61" s="4"/>
      <c r="B61" s="36" t="s">
        <v>64</v>
      </c>
      <c r="C61" s="37" t="s">
        <v>131</v>
      </c>
      <c r="D61" s="44">
        <v>170000</v>
      </c>
      <c r="E61" s="44">
        <v>0</v>
      </c>
      <c r="F61" s="130">
        <v>160000</v>
      </c>
    </row>
    <row r="62" spans="1:6" ht="21" customHeight="1">
      <c r="A62" s="4"/>
      <c r="B62" s="45" t="s">
        <v>69</v>
      </c>
      <c r="C62" s="37" t="s">
        <v>24</v>
      </c>
      <c r="D62" s="44">
        <v>100000</v>
      </c>
      <c r="E62" s="44">
        <v>0</v>
      </c>
      <c r="F62" s="130">
        <v>135000</v>
      </c>
    </row>
    <row r="63" spans="1:6" ht="15.75" customHeight="1" hidden="1" thickBot="1">
      <c r="A63" s="4"/>
      <c r="B63" s="10" t="s">
        <v>18</v>
      </c>
      <c r="C63" s="11" t="s">
        <v>20</v>
      </c>
      <c r="D63" s="12">
        <v>0</v>
      </c>
      <c r="E63" s="12">
        <v>0</v>
      </c>
      <c r="F63" s="129">
        <v>6037</v>
      </c>
    </row>
    <row r="64" spans="1:6" ht="9" customHeight="1" hidden="1" thickBot="1">
      <c r="A64" s="31"/>
      <c r="B64" s="46"/>
      <c r="C64" s="31"/>
      <c r="D64" s="47"/>
      <c r="E64" s="47"/>
      <c r="F64" s="159"/>
    </row>
    <row r="65" spans="1:6" ht="15" customHeight="1" hidden="1">
      <c r="A65" s="31"/>
      <c r="B65" s="48"/>
      <c r="C65" s="31"/>
      <c r="D65" s="47"/>
      <c r="E65" s="47"/>
      <c r="F65" s="159">
        <v>321037</v>
      </c>
    </row>
    <row r="66" spans="1:6" ht="45">
      <c r="A66" s="31"/>
      <c r="B66" s="49">
        <v>2360</v>
      </c>
      <c r="C66" s="50" t="s">
        <v>139</v>
      </c>
      <c r="D66" s="51">
        <v>5470</v>
      </c>
      <c r="E66" s="51">
        <v>0</v>
      </c>
      <c r="F66" s="135">
        <v>5927</v>
      </c>
    </row>
    <row r="67" spans="1:7" ht="15.75">
      <c r="A67" s="31"/>
      <c r="B67" s="19"/>
      <c r="C67" s="119"/>
      <c r="D67" s="35"/>
      <c r="E67" s="35"/>
      <c r="F67" s="129"/>
      <c r="G67" s="148"/>
    </row>
    <row r="68" spans="1:7" ht="15.75">
      <c r="A68" s="31"/>
      <c r="B68" s="166"/>
      <c r="C68" s="37"/>
      <c r="D68" s="167"/>
      <c r="E68" s="167"/>
      <c r="F68" s="168"/>
      <c r="G68" s="165"/>
    </row>
    <row r="69" spans="1:6" ht="17.25" customHeight="1">
      <c r="A69" s="31"/>
      <c r="B69" s="7">
        <v>75095</v>
      </c>
      <c r="C69" s="8" t="s">
        <v>19</v>
      </c>
      <c r="D69" s="9" t="e">
        <f>SUM(D72:D78)</f>
        <v>#REF!</v>
      </c>
      <c r="E69" s="9" t="e">
        <f>SUM(E72:E78)</f>
        <v>#REF!</v>
      </c>
      <c r="F69" s="137">
        <f>F70</f>
        <v>13352</v>
      </c>
    </row>
    <row r="70" spans="1:6" ht="31.5">
      <c r="A70" s="31"/>
      <c r="B70" s="81"/>
      <c r="C70" s="58" t="s">
        <v>138</v>
      </c>
      <c r="D70" s="44"/>
      <c r="E70" s="44"/>
      <c r="F70" s="132">
        <f>SUM(F71,F72)</f>
        <v>13352</v>
      </c>
    </row>
    <row r="71" spans="1:6" ht="41.25" customHeight="1">
      <c r="A71" s="31"/>
      <c r="B71" s="36" t="s">
        <v>125</v>
      </c>
      <c r="C71" s="121" t="s">
        <v>97</v>
      </c>
      <c r="D71" s="38">
        <v>10000</v>
      </c>
      <c r="E71" s="38">
        <v>0</v>
      </c>
      <c r="F71" s="130">
        <v>11349</v>
      </c>
    </row>
    <row r="72" spans="1:6" ht="39.75" customHeight="1" thickBot="1">
      <c r="A72" s="31"/>
      <c r="B72" s="36" t="s">
        <v>126</v>
      </c>
      <c r="C72" s="121" t="s">
        <v>97</v>
      </c>
      <c r="D72" s="44">
        <v>170000</v>
      </c>
      <c r="E72" s="44">
        <v>0</v>
      </c>
      <c r="F72" s="130">
        <v>2003</v>
      </c>
    </row>
    <row r="73" spans="1:6" ht="16.5" thickBot="1">
      <c r="A73" s="4"/>
      <c r="B73" s="52"/>
      <c r="C73" s="26" t="s">
        <v>10</v>
      </c>
      <c r="D73" s="40" t="e">
        <f>SUM(#REF!,D59)</f>
        <v>#REF!</v>
      </c>
      <c r="E73" s="40" t="e">
        <f>SUM(#REF!,E59)</f>
        <v>#REF!</v>
      </c>
      <c r="F73" s="126">
        <f>SUM(F55,F59,F69)</f>
        <v>556079</v>
      </c>
    </row>
    <row r="74" spans="1:6" ht="16.5" thickBot="1">
      <c r="A74" s="4"/>
      <c r="B74" s="112"/>
      <c r="C74" s="26"/>
      <c r="D74" s="113"/>
      <c r="E74" s="113"/>
      <c r="F74" s="127"/>
    </row>
    <row r="75" spans="1:6" ht="31.5">
      <c r="A75" s="4"/>
      <c r="B75" s="109">
        <v>751</v>
      </c>
      <c r="C75" s="54" t="s">
        <v>109</v>
      </c>
      <c r="D75" s="83"/>
      <c r="E75" s="83"/>
      <c r="F75" s="160"/>
    </row>
    <row r="76" spans="1:6" ht="31.5">
      <c r="A76" s="4"/>
      <c r="B76" s="7">
        <v>75101</v>
      </c>
      <c r="C76" s="54" t="s">
        <v>110</v>
      </c>
      <c r="D76" s="9">
        <f>SUM(D78)</f>
        <v>600</v>
      </c>
      <c r="E76" s="9">
        <f>SUM(E78)</f>
        <v>0</v>
      </c>
      <c r="F76" s="137">
        <f>SUM(F78)</f>
        <v>6385</v>
      </c>
    </row>
    <row r="77" spans="1:6" ht="31.5">
      <c r="A77" s="4"/>
      <c r="B77" s="81"/>
      <c r="C77" s="58" t="s">
        <v>140</v>
      </c>
      <c r="D77" s="44"/>
      <c r="E77" s="44"/>
      <c r="F77" s="133">
        <f>SUM(F78)</f>
        <v>6385</v>
      </c>
    </row>
    <row r="78" spans="1:6" ht="45.75" thickBot="1">
      <c r="A78" s="4"/>
      <c r="B78" s="19" t="s">
        <v>106</v>
      </c>
      <c r="C78" s="84" t="s">
        <v>107</v>
      </c>
      <c r="D78" s="12">
        <v>600</v>
      </c>
      <c r="E78" s="12">
        <v>0</v>
      </c>
      <c r="F78" s="129">
        <v>6385</v>
      </c>
    </row>
    <row r="79" spans="1:6" ht="16.5" thickBot="1">
      <c r="A79" s="4"/>
      <c r="B79" s="52"/>
      <c r="C79" s="26" t="s">
        <v>111</v>
      </c>
      <c r="D79" s="40" t="e">
        <f>SUM(#REF!,D74)</f>
        <v>#REF!</v>
      </c>
      <c r="E79" s="40" t="e">
        <f>SUM(#REF!,E74)</f>
        <v>#REF!</v>
      </c>
      <c r="F79" s="126">
        <f>SUM(F76)</f>
        <v>6385</v>
      </c>
    </row>
    <row r="80" spans="1:6" ht="15.75">
      <c r="A80" s="4"/>
      <c r="B80" s="74"/>
      <c r="C80" s="145"/>
      <c r="D80" s="146"/>
      <c r="E80" s="146"/>
      <c r="F80" s="143"/>
    </row>
    <row r="81" spans="1:6" ht="16.5" thickBot="1">
      <c r="A81" s="4"/>
      <c r="B81" s="23"/>
      <c r="C81" s="114"/>
      <c r="D81" s="115"/>
      <c r="E81" s="115"/>
      <c r="F81" s="144"/>
    </row>
    <row r="82" spans="1:6" ht="15.75">
      <c r="A82" s="4"/>
      <c r="B82" s="109">
        <v>752</v>
      </c>
      <c r="C82" s="54" t="s">
        <v>112</v>
      </c>
      <c r="D82" s="83"/>
      <c r="E82" s="83"/>
      <c r="F82" s="160"/>
    </row>
    <row r="83" spans="1:6" ht="15.75">
      <c r="A83" s="4"/>
      <c r="B83" s="7">
        <v>75212</v>
      </c>
      <c r="C83" s="8" t="s">
        <v>113</v>
      </c>
      <c r="D83" s="9">
        <f>SUM(D85)</f>
        <v>600</v>
      </c>
      <c r="E83" s="9">
        <f>SUM(E85)</f>
        <v>0</v>
      </c>
      <c r="F83" s="137">
        <f>SUM(F85)</f>
        <v>2500</v>
      </c>
    </row>
    <row r="84" spans="1:6" ht="31.5">
      <c r="A84" s="4"/>
      <c r="B84" s="81"/>
      <c r="C84" s="58" t="s">
        <v>140</v>
      </c>
      <c r="D84" s="44"/>
      <c r="E84" s="44"/>
      <c r="F84" s="133">
        <f>SUM(F85)</f>
        <v>2500</v>
      </c>
    </row>
    <row r="85" spans="1:6" ht="45.75" thickBot="1">
      <c r="A85" s="4"/>
      <c r="B85" s="19" t="s">
        <v>106</v>
      </c>
      <c r="C85" s="84" t="s">
        <v>107</v>
      </c>
      <c r="D85" s="12">
        <v>600</v>
      </c>
      <c r="E85" s="12">
        <v>0</v>
      </c>
      <c r="F85" s="129">
        <v>2500</v>
      </c>
    </row>
    <row r="86" spans="1:6" ht="16.5" thickBot="1">
      <c r="A86" s="4"/>
      <c r="B86" s="52"/>
      <c r="C86" s="26" t="s">
        <v>114</v>
      </c>
      <c r="D86" s="40" t="e">
        <f>SUM(#REF!,#REF!)</f>
        <v>#REF!</v>
      </c>
      <c r="E86" s="40" t="e">
        <f>SUM(#REF!,#REF!)</f>
        <v>#REF!</v>
      </c>
      <c r="F86" s="126">
        <f>SUM(F83)</f>
        <v>2500</v>
      </c>
    </row>
    <row r="87" spans="1:6" ht="16.5" thickBot="1">
      <c r="A87" s="4"/>
      <c r="B87" s="112"/>
      <c r="C87" s="26"/>
      <c r="D87" s="113"/>
      <c r="E87" s="113"/>
      <c r="F87" s="127"/>
    </row>
    <row r="88" spans="1:6" ht="35.25" customHeight="1">
      <c r="A88" s="4"/>
      <c r="B88" s="109">
        <v>754</v>
      </c>
      <c r="C88" s="54" t="s">
        <v>54</v>
      </c>
      <c r="D88" s="83"/>
      <c r="E88" s="83"/>
      <c r="F88" s="160"/>
    </row>
    <row r="89" spans="1:6" ht="24" customHeight="1">
      <c r="A89" s="4"/>
      <c r="B89" s="7">
        <v>75414</v>
      </c>
      <c r="C89" s="8" t="s">
        <v>115</v>
      </c>
      <c r="D89" s="9">
        <f>SUM(D91)</f>
        <v>600</v>
      </c>
      <c r="E89" s="9">
        <f>SUM(E91)</f>
        <v>0</v>
      </c>
      <c r="F89" s="137">
        <f>SUM(F91)</f>
        <v>1000</v>
      </c>
    </row>
    <row r="90" spans="1:6" ht="36.75" customHeight="1">
      <c r="A90" s="4"/>
      <c r="B90" s="81"/>
      <c r="C90" s="58" t="s">
        <v>130</v>
      </c>
      <c r="D90" s="44"/>
      <c r="E90" s="44"/>
      <c r="F90" s="133">
        <f>SUM(F91)</f>
        <v>1000</v>
      </c>
    </row>
    <row r="91" spans="1:6" ht="49.5" customHeight="1">
      <c r="A91" s="4"/>
      <c r="B91" s="19" t="s">
        <v>106</v>
      </c>
      <c r="C91" s="84" t="s">
        <v>107</v>
      </c>
      <c r="D91" s="12">
        <v>600</v>
      </c>
      <c r="E91" s="12">
        <v>0</v>
      </c>
      <c r="F91" s="129">
        <v>1000</v>
      </c>
    </row>
    <row r="92" spans="1:6" ht="17.25" customHeight="1">
      <c r="A92" s="4"/>
      <c r="B92" s="21"/>
      <c r="C92" s="33"/>
      <c r="D92" s="42"/>
      <c r="E92" s="42"/>
      <c r="F92" s="128"/>
    </row>
    <row r="93" spans="1:6" ht="18.75" customHeight="1">
      <c r="A93" s="4"/>
      <c r="B93" s="7">
        <v>75416</v>
      </c>
      <c r="C93" s="8" t="s">
        <v>11</v>
      </c>
      <c r="D93" s="9">
        <f>SUM(D95)</f>
        <v>5000</v>
      </c>
      <c r="E93" s="9">
        <f>SUM(E95)</f>
        <v>0</v>
      </c>
      <c r="F93" s="137">
        <f>SUM(F95)</f>
        <v>26000</v>
      </c>
    </row>
    <row r="94" spans="1:6" ht="31.5">
      <c r="A94" s="4"/>
      <c r="B94" s="81"/>
      <c r="C94" s="58" t="s">
        <v>138</v>
      </c>
      <c r="D94" s="44"/>
      <c r="E94" s="44"/>
      <c r="F94" s="133">
        <f>SUM(F95)</f>
        <v>26000</v>
      </c>
    </row>
    <row r="95" spans="1:6" ht="15.75">
      <c r="A95" s="4"/>
      <c r="B95" s="21" t="s">
        <v>71</v>
      </c>
      <c r="C95" s="33" t="s">
        <v>29</v>
      </c>
      <c r="D95" s="42">
        <v>5000</v>
      </c>
      <c r="E95" s="42">
        <v>0</v>
      </c>
      <c r="F95" s="128">
        <v>26000</v>
      </c>
    </row>
    <row r="96" spans="1:6" ht="15.75" thickBot="1">
      <c r="A96" s="4"/>
      <c r="B96" s="53"/>
      <c r="C96" s="23"/>
      <c r="D96" s="24"/>
      <c r="E96" s="24"/>
      <c r="F96" s="131"/>
    </row>
    <row r="97" spans="1:6" ht="16.5" thickBot="1">
      <c r="A97" s="4"/>
      <c r="B97" s="52"/>
      <c r="C97" s="25" t="s">
        <v>12</v>
      </c>
      <c r="D97" s="40">
        <f>SUM(D93)</f>
        <v>5000</v>
      </c>
      <c r="E97" s="40">
        <f>SUM(E93)</f>
        <v>0</v>
      </c>
      <c r="F97" s="126">
        <f>SUM(F89,F93)</f>
        <v>27000</v>
      </c>
    </row>
    <row r="98" spans="1:6" ht="18.75" customHeight="1" thickBot="1">
      <c r="A98" s="4"/>
      <c r="B98" s="112"/>
      <c r="C98" s="112"/>
      <c r="D98" s="112"/>
      <c r="E98" s="112"/>
      <c r="F98" s="136"/>
    </row>
    <row r="99" spans="1:6" ht="61.5" customHeight="1">
      <c r="A99" s="4"/>
      <c r="B99" s="63">
        <v>756</v>
      </c>
      <c r="C99" s="149" t="s">
        <v>55</v>
      </c>
      <c r="D99" s="118"/>
      <c r="E99" s="83"/>
      <c r="F99" s="160"/>
    </row>
    <row r="100" spans="1:6" ht="30" customHeight="1">
      <c r="A100" s="4"/>
      <c r="B100" s="63">
        <v>75601</v>
      </c>
      <c r="C100" s="65" t="s">
        <v>30</v>
      </c>
      <c r="D100" s="55">
        <f>SUM(D103)</f>
        <v>129330</v>
      </c>
      <c r="E100" s="55">
        <f>SUM(E103)</f>
        <v>0</v>
      </c>
      <c r="F100" s="137">
        <f>SUM(F102)</f>
        <v>127152</v>
      </c>
    </row>
    <row r="101" spans="1:6" ht="15.75" customHeight="1" hidden="1">
      <c r="A101" s="4"/>
      <c r="B101" s="6"/>
      <c r="C101" s="4"/>
      <c r="D101" s="16"/>
      <c r="E101" s="16"/>
      <c r="F101" s="135"/>
    </row>
    <row r="102" spans="1:6" ht="31.5">
      <c r="A102" s="4"/>
      <c r="B102" s="81"/>
      <c r="C102" s="58" t="s">
        <v>130</v>
      </c>
      <c r="D102" s="44"/>
      <c r="E102" s="44"/>
      <c r="F102" s="133">
        <f>SUM(F103:F103)</f>
        <v>127152</v>
      </c>
    </row>
    <row r="103" spans="1:6" ht="30">
      <c r="A103" s="4"/>
      <c r="B103" s="19" t="s">
        <v>72</v>
      </c>
      <c r="C103" s="89" t="s">
        <v>56</v>
      </c>
      <c r="D103" s="35">
        <v>129330</v>
      </c>
      <c r="E103" s="35">
        <v>0</v>
      </c>
      <c r="F103" s="129">
        <v>127152</v>
      </c>
    </row>
    <row r="104" spans="1:6" ht="61.5" customHeight="1">
      <c r="A104" s="4"/>
      <c r="B104" s="57">
        <v>75615</v>
      </c>
      <c r="C104" s="58" t="s">
        <v>61</v>
      </c>
      <c r="D104" s="59">
        <f>SUM(D106:D111)</f>
        <v>10573590</v>
      </c>
      <c r="E104" s="59">
        <f>SUM(E106:E111)</f>
        <v>0</v>
      </c>
      <c r="F104" s="137">
        <f>SUM(F105)</f>
        <v>13191931</v>
      </c>
    </row>
    <row r="105" spans="1:6" ht="31.5">
      <c r="A105" s="4"/>
      <c r="B105" s="81"/>
      <c r="C105" s="58" t="s">
        <v>133</v>
      </c>
      <c r="D105" s="44"/>
      <c r="E105" s="44"/>
      <c r="F105" s="138">
        <f>SUM(F106:F113,)</f>
        <v>13191931</v>
      </c>
    </row>
    <row r="106" spans="1:6" ht="15.75">
      <c r="A106" s="4"/>
      <c r="B106" s="45" t="s">
        <v>73</v>
      </c>
      <c r="C106" s="98" t="s">
        <v>35</v>
      </c>
      <c r="D106" s="44">
        <v>10127087</v>
      </c>
      <c r="E106" s="44">
        <v>0</v>
      </c>
      <c r="F106" s="130">
        <v>12150000</v>
      </c>
    </row>
    <row r="107" spans="1:6" ht="15.75">
      <c r="A107" s="4"/>
      <c r="B107" s="45" t="s">
        <v>74</v>
      </c>
      <c r="C107" s="98" t="s">
        <v>36</v>
      </c>
      <c r="D107" s="44">
        <v>886</v>
      </c>
      <c r="E107" s="44">
        <v>0</v>
      </c>
      <c r="F107" s="130">
        <v>8500</v>
      </c>
    </row>
    <row r="108" spans="1:6" ht="15.75">
      <c r="A108" s="4"/>
      <c r="B108" s="45" t="s">
        <v>83</v>
      </c>
      <c r="C108" s="98" t="s">
        <v>84</v>
      </c>
      <c r="D108" s="44">
        <v>29</v>
      </c>
      <c r="E108" s="44">
        <v>0</v>
      </c>
      <c r="F108" s="130">
        <v>11</v>
      </c>
    </row>
    <row r="109" spans="1:6" ht="15.75">
      <c r="A109" s="4"/>
      <c r="B109" s="45" t="s">
        <v>75</v>
      </c>
      <c r="C109" s="98" t="s">
        <v>37</v>
      </c>
      <c r="D109" s="44">
        <v>292990</v>
      </c>
      <c r="E109" s="44">
        <v>0</v>
      </c>
      <c r="F109" s="130">
        <v>285000</v>
      </c>
    </row>
    <row r="110" spans="1:6" ht="15.75">
      <c r="A110" s="4"/>
      <c r="B110" s="99" t="s">
        <v>76</v>
      </c>
      <c r="C110" s="95" t="s">
        <v>57</v>
      </c>
      <c r="D110" s="44">
        <v>107900</v>
      </c>
      <c r="E110" s="44">
        <v>0</v>
      </c>
      <c r="F110" s="130">
        <v>3420</v>
      </c>
    </row>
    <row r="111" spans="1:6" ht="15.75">
      <c r="A111" s="4"/>
      <c r="B111" s="99" t="s">
        <v>77</v>
      </c>
      <c r="C111" s="84" t="s">
        <v>58</v>
      </c>
      <c r="D111" s="100">
        <v>44698</v>
      </c>
      <c r="E111" s="100">
        <v>0</v>
      </c>
      <c r="F111" s="130">
        <v>45000</v>
      </c>
    </row>
    <row r="112" spans="1:6" ht="15" customHeight="1" hidden="1">
      <c r="A112" s="4"/>
      <c r="B112" s="32"/>
      <c r="C112" s="6"/>
      <c r="D112" s="6"/>
      <c r="E112" s="6"/>
      <c r="F112" s="128"/>
    </row>
    <row r="113" spans="1:6" ht="26.25" customHeight="1">
      <c r="A113" s="4"/>
      <c r="B113" s="60" t="s">
        <v>100</v>
      </c>
      <c r="C113" s="56" t="s">
        <v>141</v>
      </c>
      <c r="D113" s="169">
        <v>44698</v>
      </c>
      <c r="E113" s="169">
        <v>0</v>
      </c>
      <c r="F113" s="128">
        <v>700000</v>
      </c>
    </row>
    <row r="114" spans="1:6" ht="26.25" customHeight="1">
      <c r="A114" s="98"/>
      <c r="B114" s="170"/>
      <c r="C114" s="121"/>
      <c r="D114" s="171"/>
      <c r="E114" s="171"/>
      <c r="F114" s="168"/>
    </row>
    <row r="115" spans="1:6" ht="47.25">
      <c r="A115" s="4"/>
      <c r="B115" s="19">
        <v>75616</v>
      </c>
      <c r="C115" s="58" t="s">
        <v>62</v>
      </c>
      <c r="D115" s="59">
        <f>SUM(D117:D123)</f>
        <v>3394504</v>
      </c>
      <c r="E115" s="59">
        <f>SUM(E117:E123)</f>
        <v>0</v>
      </c>
      <c r="F115" s="137">
        <f>SUM(F116)</f>
        <v>4081212</v>
      </c>
    </row>
    <row r="116" spans="1:6" ht="35.25" customHeight="1">
      <c r="A116" s="4"/>
      <c r="B116" s="81"/>
      <c r="C116" s="58" t="s">
        <v>136</v>
      </c>
      <c r="D116" s="44"/>
      <c r="E116" s="44"/>
      <c r="F116" s="133">
        <f>SUM(F117:F123)</f>
        <v>4081212</v>
      </c>
    </row>
    <row r="117" spans="1:6" ht="15" customHeight="1">
      <c r="A117" s="4"/>
      <c r="B117" s="30" t="s">
        <v>73</v>
      </c>
      <c r="C117" s="4" t="s">
        <v>35</v>
      </c>
      <c r="D117" s="15">
        <v>2539000</v>
      </c>
      <c r="E117" s="15">
        <v>0</v>
      </c>
      <c r="F117" s="128">
        <v>2550000</v>
      </c>
    </row>
    <row r="118" spans="1:6" ht="15" customHeight="1">
      <c r="A118" s="4"/>
      <c r="B118" s="45" t="s">
        <v>74</v>
      </c>
      <c r="C118" s="98" t="s">
        <v>36</v>
      </c>
      <c r="D118" s="44">
        <v>18583</v>
      </c>
      <c r="E118" s="44">
        <v>0</v>
      </c>
      <c r="F118" s="130">
        <v>37000</v>
      </c>
    </row>
    <row r="119" spans="1:6" ht="15" customHeight="1">
      <c r="A119" s="4"/>
      <c r="B119" s="30" t="s">
        <v>75</v>
      </c>
      <c r="C119" s="4" t="s">
        <v>37</v>
      </c>
      <c r="D119" s="15">
        <v>196465</v>
      </c>
      <c r="E119" s="15">
        <v>0</v>
      </c>
      <c r="F119" s="128">
        <v>135000</v>
      </c>
    </row>
    <row r="120" spans="1:6" ht="15" customHeight="1">
      <c r="A120" s="4"/>
      <c r="B120" s="99" t="s">
        <v>78</v>
      </c>
      <c r="C120" s="98" t="s">
        <v>38</v>
      </c>
      <c r="D120" s="44">
        <v>153750</v>
      </c>
      <c r="E120" s="44">
        <v>0</v>
      </c>
      <c r="F120" s="130">
        <v>176712</v>
      </c>
    </row>
    <row r="121" spans="1:6" ht="15" customHeight="1">
      <c r="A121" s="4"/>
      <c r="B121" s="60" t="s">
        <v>79</v>
      </c>
      <c r="C121" s="4" t="s">
        <v>39</v>
      </c>
      <c r="D121" s="15">
        <v>17000</v>
      </c>
      <c r="E121" s="15">
        <v>0</v>
      </c>
      <c r="F121" s="128">
        <v>11000</v>
      </c>
    </row>
    <row r="122" spans="1:6" ht="15.75">
      <c r="A122" s="4"/>
      <c r="B122" s="99" t="s">
        <v>76</v>
      </c>
      <c r="C122" s="95" t="s">
        <v>57</v>
      </c>
      <c r="D122" s="44">
        <v>431706</v>
      </c>
      <c r="E122" s="44">
        <v>0</v>
      </c>
      <c r="F122" s="130">
        <v>1133000</v>
      </c>
    </row>
    <row r="123" spans="1:6" ht="21.75" customHeight="1">
      <c r="A123" s="4"/>
      <c r="B123" s="60" t="s">
        <v>77</v>
      </c>
      <c r="C123" s="56" t="s">
        <v>58</v>
      </c>
      <c r="D123" s="15">
        <v>38000</v>
      </c>
      <c r="E123" s="15">
        <v>0</v>
      </c>
      <c r="F123" s="128">
        <v>38500</v>
      </c>
    </row>
    <row r="124" spans="1:6" ht="0.75" customHeight="1" hidden="1">
      <c r="A124" s="4"/>
      <c r="B124" s="61"/>
      <c r="C124" s="6"/>
      <c r="D124" s="6"/>
      <c r="E124" s="6"/>
      <c r="F124" s="128"/>
    </row>
    <row r="125" spans="1:6" ht="39.75" customHeight="1">
      <c r="A125" s="4"/>
      <c r="B125" s="101">
        <v>75618</v>
      </c>
      <c r="C125" s="153" t="s">
        <v>31</v>
      </c>
      <c r="D125" s="102">
        <f>SUM(D127:D127)</f>
        <v>856860</v>
      </c>
      <c r="E125" s="102">
        <f>SUM(E127:E127)</f>
        <v>0</v>
      </c>
      <c r="F125" s="139">
        <f>SUM(F126)</f>
        <v>810000</v>
      </c>
    </row>
    <row r="126" spans="1:6" ht="31.5">
      <c r="A126" s="4"/>
      <c r="B126" s="81"/>
      <c r="C126" s="58" t="s">
        <v>137</v>
      </c>
      <c r="D126" s="44"/>
      <c r="E126" s="44"/>
      <c r="F126" s="133">
        <f>SUM(F127:F128)</f>
        <v>810000</v>
      </c>
    </row>
    <row r="127" spans="1:6" ht="27.75" customHeight="1">
      <c r="A127" s="4"/>
      <c r="B127" s="30" t="s">
        <v>80</v>
      </c>
      <c r="C127" s="4" t="s">
        <v>40</v>
      </c>
      <c r="D127" s="15">
        <v>856860</v>
      </c>
      <c r="E127" s="15">
        <v>0</v>
      </c>
      <c r="F127" s="128">
        <v>700000</v>
      </c>
    </row>
    <row r="128" spans="1:6" ht="26.25" customHeight="1">
      <c r="A128" s="4"/>
      <c r="B128" s="36" t="s">
        <v>65</v>
      </c>
      <c r="C128" s="121" t="s">
        <v>27</v>
      </c>
      <c r="D128" s="38">
        <v>10000</v>
      </c>
      <c r="E128" s="38">
        <v>0</v>
      </c>
      <c r="F128" s="130">
        <v>110000</v>
      </c>
    </row>
    <row r="129" spans="1:6" ht="41.25" customHeight="1">
      <c r="A129" s="4"/>
      <c r="B129" s="36">
        <v>75621</v>
      </c>
      <c r="C129" s="154" t="s">
        <v>32</v>
      </c>
      <c r="D129" s="103">
        <f>SUM(D131:D132)</f>
        <v>14722408</v>
      </c>
      <c r="E129" s="103">
        <f>SUM(E131:E132)</f>
        <v>0</v>
      </c>
      <c r="F129" s="133">
        <f>SUM(F130)</f>
        <v>21264495</v>
      </c>
    </row>
    <row r="130" spans="1:6" ht="31.5">
      <c r="A130" s="4"/>
      <c r="B130" s="81"/>
      <c r="C130" s="58" t="s">
        <v>133</v>
      </c>
      <c r="D130" s="44"/>
      <c r="E130" s="44"/>
      <c r="F130" s="133">
        <f>SUM(F131:F132)</f>
        <v>21264495</v>
      </c>
    </row>
    <row r="131" spans="1:6" ht="26.25" customHeight="1">
      <c r="A131" s="4"/>
      <c r="B131" s="30" t="s">
        <v>81</v>
      </c>
      <c r="C131" s="4" t="s">
        <v>41</v>
      </c>
      <c r="D131" s="15">
        <v>14306463</v>
      </c>
      <c r="E131" s="15">
        <v>0</v>
      </c>
      <c r="F131" s="128">
        <v>19664495</v>
      </c>
    </row>
    <row r="132" spans="1:6" ht="22.5" customHeight="1" thickBot="1">
      <c r="A132" s="4"/>
      <c r="B132" s="45" t="s">
        <v>82</v>
      </c>
      <c r="C132" s="98" t="s">
        <v>42</v>
      </c>
      <c r="D132" s="44">
        <v>415945</v>
      </c>
      <c r="E132" s="44">
        <v>0</v>
      </c>
      <c r="F132" s="130">
        <v>1600000</v>
      </c>
    </row>
    <row r="133" spans="1:6" ht="16.5" thickBot="1">
      <c r="A133" s="4"/>
      <c r="B133" s="62"/>
      <c r="C133" s="26" t="s">
        <v>13</v>
      </c>
      <c r="D133" s="27">
        <f>SUM(D100,D104,D115,D125,D129)</f>
        <v>29676692</v>
      </c>
      <c r="E133" s="27">
        <f>SUM(E100,E104,E115,E125,E129)</f>
        <v>0</v>
      </c>
      <c r="F133" s="126">
        <f>SUM(F100,F104,F115,F125,F129)</f>
        <v>39474790</v>
      </c>
    </row>
    <row r="134" spans="1:6" ht="15">
      <c r="A134" s="4"/>
      <c r="B134" s="31"/>
      <c r="C134" s="31"/>
      <c r="D134" s="31"/>
      <c r="E134" s="31"/>
      <c r="F134" s="134"/>
    </row>
    <row r="135" spans="1:6" ht="15.75" thickBot="1">
      <c r="A135" s="4"/>
      <c r="B135" s="23"/>
      <c r="C135" s="23"/>
      <c r="D135" s="23"/>
      <c r="E135" s="23"/>
      <c r="F135" s="140"/>
    </row>
    <row r="136" spans="1:6" ht="25.5" customHeight="1">
      <c r="A136" s="4"/>
      <c r="B136" s="63">
        <v>758</v>
      </c>
      <c r="C136" s="8" t="s">
        <v>2</v>
      </c>
      <c r="D136" s="83"/>
      <c r="E136" s="83"/>
      <c r="F136" s="160"/>
    </row>
    <row r="137" spans="1:6" ht="15">
      <c r="A137" s="4"/>
      <c r="B137" s="6"/>
      <c r="C137" s="4"/>
      <c r="D137" s="15"/>
      <c r="E137" s="15"/>
      <c r="F137" s="128"/>
    </row>
    <row r="138" spans="1:6" ht="15.75">
      <c r="A138" s="4"/>
      <c r="B138" s="63">
        <v>75801</v>
      </c>
      <c r="C138" s="58" t="s">
        <v>33</v>
      </c>
      <c r="D138" s="9">
        <f>SUM(D140)</f>
        <v>14211043</v>
      </c>
      <c r="E138" s="9">
        <f>SUM(E140)</f>
        <v>-7317</v>
      </c>
      <c r="F138" s="137">
        <f>SUM(F140)</f>
        <v>17872261</v>
      </c>
    </row>
    <row r="139" spans="1:6" ht="31.5">
      <c r="A139" s="4"/>
      <c r="B139" s="81"/>
      <c r="C139" s="58" t="s">
        <v>136</v>
      </c>
      <c r="D139" s="44"/>
      <c r="E139" s="44"/>
      <c r="F139" s="133">
        <f>SUM(F140)</f>
        <v>17872261</v>
      </c>
    </row>
    <row r="140" spans="1:6" ht="15.75">
      <c r="A140" s="4"/>
      <c r="B140" s="150">
        <v>2920</v>
      </c>
      <c r="C140" s="98" t="s">
        <v>43</v>
      </c>
      <c r="D140" s="44">
        <v>14211043</v>
      </c>
      <c r="E140" s="44">
        <v>-7317</v>
      </c>
      <c r="F140" s="130">
        <v>17872261</v>
      </c>
    </row>
    <row r="141" spans="1:6" ht="15.75">
      <c r="A141" s="4"/>
      <c r="B141" s="17"/>
      <c r="C141" s="4"/>
      <c r="D141" s="15"/>
      <c r="E141" s="15"/>
      <c r="F141" s="128"/>
    </row>
    <row r="142" spans="1:6" ht="15.75">
      <c r="A142" s="4"/>
      <c r="B142" s="63">
        <v>75807</v>
      </c>
      <c r="C142" s="58" t="s">
        <v>96</v>
      </c>
      <c r="D142" s="9">
        <f>SUM(D144)</f>
        <v>14211043</v>
      </c>
      <c r="E142" s="9">
        <f>SUM(E144)</f>
        <v>-7317</v>
      </c>
      <c r="F142" s="137">
        <f>SUM(F144)</f>
        <v>770921</v>
      </c>
    </row>
    <row r="143" spans="1:6" ht="31.5">
      <c r="A143" s="4"/>
      <c r="B143" s="81"/>
      <c r="C143" s="58" t="s">
        <v>142</v>
      </c>
      <c r="D143" s="44"/>
      <c r="E143" s="44"/>
      <c r="F143" s="133">
        <f>SUM(F144)</f>
        <v>770921</v>
      </c>
    </row>
    <row r="144" spans="1:6" ht="15.75">
      <c r="A144" s="4"/>
      <c r="B144" s="150">
        <v>2920</v>
      </c>
      <c r="C144" s="98" t="s">
        <v>43</v>
      </c>
      <c r="D144" s="44">
        <v>14211043</v>
      </c>
      <c r="E144" s="44">
        <v>-7317</v>
      </c>
      <c r="F144" s="130">
        <v>770921</v>
      </c>
    </row>
    <row r="145" spans="1:6" ht="15.75">
      <c r="A145" s="4"/>
      <c r="B145" s="17"/>
      <c r="C145" s="4"/>
      <c r="D145" s="15"/>
      <c r="E145" s="15"/>
      <c r="F145" s="128"/>
    </row>
    <row r="146" spans="1:6" ht="15.75">
      <c r="A146" s="4"/>
      <c r="B146" s="63">
        <v>75831</v>
      </c>
      <c r="C146" s="58" t="s">
        <v>34</v>
      </c>
      <c r="D146" s="9">
        <f>SUM(D148)</f>
        <v>2249466</v>
      </c>
      <c r="E146" s="9">
        <f>SUM(E148)</f>
        <v>0</v>
      </c>
      <c r="F146" s="137">
        <f>SUM(F148)</f>
        <v>792383</v>
      </c>
    </row>
    <row r="147" spans="1:6" ht="31.5">
      <c r="A147" s="4"/>
      <c r="B147" s="81"/>
      <c r="C147" s="58" t="s">
        <v>133</v>
      </c>
      <c r="D147" s="44"/>
      <c r="E147" s="44"/>
      <c r="F147" s="133">
        <f>SUM(F148)</f>
        <v>792383</v>
      </c>
    </row>
    <row r="148" spans="1:6" ht="15.75">
      <c r="A148" s="4"/>
      <c r="B148" s="17">
        <v>2920</v>
      </c>
      <c r="C148" s="4" t="s">
        <v>43</v>
      </c>
      <c r="D148" s="15">
        <v>2249466</v>
      </c>
      <c r="E148" s="15">
        <v>0</v>
      </c>
      <c r="F148" s="128">
        <v>792383</v>
      </c>
    </row>
    <row r="149" spans="1:6" ht="16.5" thickBot="1">
      <c r="A149" s="4"/>
      <c r="B149" s="17"/>
      <c r="C149" s="4"/>
      <c r="D149" s="15"/>
      <c r="E149" s="15"/>
      <c r="F149" s="128"/>
    </row>
    <row r="150" spans="1:6" ht="16.5" thickBot="1">
      <c r="A150" s="4"/>
      <c r="B150" s="25"/>
      <c r="C150" s="26" t="s">
        <v>14</v>
      </c>
      <c r="D150" s="27">
        <f>SUM(D138,D146)</f>
        <v>16460509</v>
      </c>
      <c r="E150" s="27">
        <f>SUM(E138,E146)</f>
        <v>-7317</v>
      </c>
      <c r="F150" s="126">
        <f>SUM(F138,F142,F146)</f>
        <v>19435565</v>
      </c>
    </row>
    <row r="151" spans="1:6" ht="15.75" thickBot="1">
      <c r="A151" s="4"/>
      <c r="B151" s="23"/>
      <c r="C151" s="23"/>
      <c r="D151" s="23"/>
      <c r="E151" s="23"/>
      <c r="F151" s="140"/>
    </row>
    <row r="152" spans="1:6" ht="27" customHeight="1">
      <c r="A152" s="4"/>
      <c r="B152" s="110">
        <v>801</v>
      </c>
      <c r="C152" s="28" t="s">
        <v>3</v>
      </c>
      <c r="D152" s="111"/>
      <c r="E152" s="111"/>
      <c r="F152" s="160"/>
    </row>
    <row r="153" spans="1:6" ht="15">
      <c r="A153" s="4"/>
      <c r="B153" s="6"/>
      <c r="C153" s="4"/>
      <c r="D153" s="15"/>
      <c r="E153" s="15"/>
      <c r="F153" s="128"/>
    </row>
    <row r="154" spans="1:6" ht="15.75">
      <c r="A154" s="4"/>
      <c r="B154" s="7">
        <v>80101</v>
      </c>
      <c r="C154" s="8" t="s">
        <v>85</v>
      </c>
      <c r="D154" s="9">
        <f>SUM(D156:D156)</f>
        <v>15900</v>
      </c>
      <c r="E154" s="9">
        <f>SUM(E156:E156)</f>
        <v>0</v>
      </c>
      <c r="F154" s="137">
        <f>SUM(F155)</f>
        <v>5700</v>
      </c>
    </row>
    <row r="155" spans="1:6" ht="31.5">
      <c r="A155" s="4"/>
      <c r="B155" s="81"/>
      <c r="C155" s="58" t="s">
        <v>137</v>
      </c>
      <c r="D155" s="44"/>
      <c r="E155" s="44"/>
      <c r="F155" s="133">
        <f>SUM(F156:F156)</f>
        <v>5700</v>
      </c>
    </row>
    <row r="156" spans="1:6" ht="34.5" customHeight="1">
      <c r="A156" s="4"/>
      <c r="B156" s="63">
        <v>2310</v>
      </c>
      <c r="C156" s="20" t="s">
        <v>44</v>
      </c>
      <c r="D156" s="35">
        <v>15900</v>
      </c>
      <c r="E156" s="35">
        <v>0</v>
      </c>
      <c r="F156" s="129">
        <v>5700</v>
      </c>
    </row>
    <row r="157" spans="1:6" ht="15">
      <c r="A157" s="31"/>
      <c r="B157" s="6"/>
      <c r="C157" s="6"/>
      <c r="D157" s="15"/>
      <c r="E157" s="15"/>
      <c r="F157" s="128"/>
    </row>
    <row r="158" spans="1:6" ht="15.75">
      <c r="A158" s="31"/>
      <c r="B158" s="7">
        <v>80104</v>
      </c>
      <c r="C158" s="64" t="s">
        <v>86</v>
      </c>
      <c r="D158" s="9">
        <f>SUM(D160)</f>
        <v>175500</v>
      </c>
      <c r="E158" s="9">
        <f>SUM(E160)</f>
        <v>0</v>
      </c>
      <c r="F158" s="137">
        <f>SUM(F159)</f>
        <v>2217831</v>
      </c>
    </row>
    <row r="159" spans="1:6" ht="31.5">
      <c r="A159" s="31"/>
      <c r="B159" s="81"/>
      <c r="C159" s="58" t="s">
        <v>137</v>
      </c>
      <c r="D159" s="44"/>
      <c r="E159" s="44"/>
      <c r="F159" s="133">
        <f>SUM(F160:F163)</f>
        <v>2217831</v>
      </c>
    </row>
    <row r="160" spans="1:6" ht="32.25" customHeight="1">
      <c r="A160" s="31"/>
      <c r="B160" s="63">
        <v>2310</v>
      </c>
      <c r="C160" s="20" t="s">
        <v>44</v>
      </c>
      <c r="D160" s="35">
        <v>175500</v>
      </c>
      <c r="E160" s="35">
        <v>0</v>
      </c>
      <c r="F160" s="129">
        <v>314660</v>
      </c>
    </row>
    <row r="161" spans="1:6" ht="32.25" customHeight="1">
      <c r="A161" s="31"/>
      <c r="B161" s="99" t="s">
        <v>65</v>
      </c>
      <c r="C161" s="84" t="s">
        <v>27</v>
      </c>
      <c r="D161" s="100">
        <v>44698</v>
      </c>
      <c r="E161" s="100">
        <v>0</v>
      </c>
      <c r="F161" s="130">
        <v>1198498</v>
      </c>
    </row>
    <row r="162" spans="1:6" ht="45">
      <c r="A162" s="31"/>
      <c r="B162" s="92" t="s">
        <v>64</v>
      </c>
      <c r="C162" s="93" t="s">
        <v>131</v>
      </c>
      <c r="D162" s="94"/>
      <c r="E162" s="38"/>
      <c r="F162" s="130">
        <v>10000</v>
      </c>
    </row>
    <row r="163" spans="1:6" ht="22.5" customHeight="1">
      <c r="A163" s="31"/>
      <c r="B163" s="36" t="s">
        <v>69</v>
      </c>
      <c r="C163" s="84" t="s">
        <v>24</v>
      </c>
      <c r="D163" s="38"/>
      <c r="E163" s="38"/>
      <c r="F163" s="130">
        <v>694673</v>
      </c>
    </row>
    <row r="164" spans="1:6" ht="11.25" customHeight="1" hidden="1">
      <c r="A164" s="180"/>
      <c r="B164" s="174">
        <v>80110</v>
      </c>
      <c r="C164" s="176" t="s">
        <v>87</v>
      </c>
      <c r="D164" s="15"/>
      <c r="E164" s="15"/>
      <c r="F164" s="178">
        <f>SUM(F166)</f>
        <v>76026</v>
      </c>
    </row>
    <row r="165" spans="1:6" ht="29.25" customHeight="1">
      <c r="A165" s="180"/>
      <c r="B165" s="175"/>
      <c r="C165" s="177"/>
      <c r="D165" s="9">
        <f>SUM(D167)</f>
        <v>112868</v>
      </c>
      <c r="E165" s="9">
        <f>SUM(E167)</f>
        <v>0</v>
      </c>
      <c r="F165" s="179"/>
    </row>
    <row r="166" spans="1:6" ht="31.5">
      <c r="A166" s="4"/>
      <c r="B166" s="81"/>
      <c r="C166" s="58" t="s">
        <v>136</v>
      </c>
      <c r="D166" s="44"/>
      <c r="E166" s="44"/>
      <c r="F166" s="133">
        <f>SUM(F167:F167)</f>
        <v>76026</v>
      </c>
    </row>
    <row r="167" spans="1:6" ht="33.75" customHeight="1">
      <c r="A167" s="4"/>
      <c r="B167" s="63">
        <v>2310</v>
      </c>
      <c r="C167" s="20" t="s">
        <v>44</v>
      </c>
      <c r="D167" s="35">
        <v>112868</v>
      </c>
      <c r="E167" s="35">
        <v>0</v>
      </c>
      <c r="F167" s="129">
        <v>76026</v>
      </c>
    </row>
    <row r="168" spans="1:6" ht="15.75">
      <c r="A168" s="4"/>
      <c r="B168" s="13"/>
      <c r="C168" s="33"/>
      <c r="D168" s="42"/>
      <c r="E168" s="42"/>
      <c r="F168" s="128"/>
    </row>
    <row r="169" spans="1:6" ht="15.75">
      <c r="A169" s="4"/>
      <c r="B169" s="63">
        <v>80195</v>
      </c>
      <c r="C169" s="54" t="s">
        <v>19</v>
      </c>
      <c r="D169" s="59" t="e">
        <f>SUM(#REF!,#REF!)</f>
        <v>#REF!</v>
      </c>
      <c r="E169" s="59" t="e">
        <f>SUM(#REF!,#REF!)</f>
        <v>#REF!</v>
      </c>
      <c r="F169" s="137">
        <f>SUM(F170)</f>
        <v>72473</v>
      </c>
    </row>
    <row r="170" spans="1:6" ht="31.5">
      <c r="A170" s="4"/>
      <c r="B170" s="81"/>
      <c r="C170" s="58" t="s">
        <v>137</v>
      </c>
      <c r="D170" s="44"/>
      <c r="E170" s="44"/>
      <c r="F170" s="133">
        <f>SUM(F171:F171)</f>
        <v>72473</v>
      </c>
    </row>
    <row r="171" spans="1:6" ht="50.25" customHeight="1" thickBot="1">
      <c r="A171" s="4"/>
      <c r="B171" s="68">
        <v>2707</v>
      </c>
      <c r="C171" s="119" t="s">
        <v>105</v>
      </c>
      <c r="D171" s="104"/>
      <c r="E171" s="104"/>
      <c r="F171" s="130">
        <v>72473</v>
      </c>
    </row>
    <row r="172" spans="1:6" ht="16.5" thickBot="1">
      <c r="A172" s="4"/>
      <c r="B172" s="52"/>
      <c r="C172" s="26" t="s">
        <v>92</v>
      </c>
      <c r="D172" s="40" t="e">
        <f>SUM(D154,D158,D165,D169)</f>
        <v>#REF!</v>
      </c>
      <c r="E172" s="40" t="e">
        <f>SUM(E154,E158,E165,E169)</f>
        <v>#REF!</v>
      </c>
      <c r="F172" s="126">
        <f>SUM(F154,F158,F164,F169)</f>
        <v>2372030</v>
      </c>
    </row>
    <row r="173" spans="1:6" ht="15.75">
      <c r="A173" s="4"/>
      <c r="B173" s="31"/>
      <c r="C173" s="18"/>
      <c r="D173" s="41"/>
      <c r="E173" s="41"/>
      <c r="F173" s="142"/>
    </row>
    <row r="174" spans="1:6" ht="15.75" thickBot="1">
      <c r="A174" s="31"/>
      <c r="B174" s="23"/>
      <c r="C174" s="23"/>
      <c r="D174" s="23"/>
      <c r="E174" s="23"/>
      <c r="F174" s="140"/>
    </row>
    <row r="175" spans="1:6" ht="26.25" customHeight="1">
      <c r="A175" s="4"/>
      <c r="B175" s="7">
        <v>851</v>
      </c>
      <c r="C175" s="64" t="s">
        <v>4</v>
      </c>
      <c r="D175" s="83"/>
      <c r="E175" s="83"/>
      <c r="F175" s="160"/>
    </row>
    <row r="176" spans="1:6" ht="15">
      <c r="A176" s="4"/>
      <c r="B176" s="6"/>
      <c r="C176" s="31"/>
      <c r="D176" s="15"/>
      <c r="E176" s="15"/>
      <c r="F176" s="128"/>
    </row>
    <row r="177" spans="1:6" ht="15.75">
      <c r="A177" s="4"/>
      <c r="B177" s="7">
        <v>85154</v>
      </c>
      <c r="C177" s="8" t="s">
        <v>45</v>
      </c>
      <c r="D177" s="9">
        <f>SUM(D179)</f>
        <v>500000</v>
      </c>
      <c r="E177" s="9">
        <f>SUM(E179)</f>
        <v>0</v>
      </c>
      <c r="F177" s="137">
        <f>SUM(F178)</f>
        <v>700000</v>
      </c>
    </row>
    <row r="178" spans="1:6" ht="31.5">
      <c r="A178" s="4"/>
      <c r="B178" s="81"/>
      <c r="C178" s="58" t="s">
        <v>137</v>
      </c>
      <c r="D178" s="44"/>
      <c r="E178" s="44"/>
      <c r="F178" s="133">
        <f>SUM(F179:F179)</f>
        <v>700000</v>
      </c>
    </row>
    <row r="179" spans="1:6" ht="15.75">
      <c r="A179" s="4"/>
      <c r="B179" s="99" t="s">
        <v>127</v>
      </c>
      <c r="C179" s="33" t="s">
        <v>46</v>
      </c>
      <c r="D179" s="15">
        <v>500000</v>
      </c>
      <c r="E179" s="15">
        <v>0</v>
      </c>
      <c r="F179" s="128">
        <v>700000</v>
      </c>
    </row>
    <row r="180" spans="1:6" ht="15.75">
      <c r="A180" s="4"/>
      <c r="B180" s="13"/>
      <c r="C180" s="33"/>
      <c r="D180" s="15"/>
      <c r="E180" s="15"/>
      <c r="F180" s="128"/>
    </row>
    <row r="181" spans="1:6" ht="15.75">
      <c r="A181" s="4"/>
      <c r="B181" s="7">
        <v>85195</v>
      </c>
      <c r="C181" s="8" t="s">
        <v>19</v>
      </c>
      <c r="D181" s="9">
        <f>SUM(D183)</f>
        <v>600</v>
      </c>
      <c r="E181" s="9">
        <f>SUM(E183)</f>
        <v>0</v>
      </c>
      <c r="F181" s="137">
        <f>SUM(F183)</f>
        <v>220</v>
      </c>
    </row>
    <row r="182" spans="1:6" ht="31.5">
      <c r="A182" s="4"/>
      <c r="B182" s="81"/>
      <c r="C182" s="58" t="s">
        <v>137</v>
      </c>
      <c r="D182" s="44"/>
      <c r="E182" s="44"/>
      <c r="F182" s="133">
        <f>SUM(F183)</f>
        <v>220</v>
      </c>
    </row>
    <row r="183" spans="1:6" ht="45">
      <c r="A183" s="4"/>
      <c r="B183" s="19" t="s">
        <v>106</v>
      </c>
      <c r="C183" s="84" t="s">
        <v>107</v>
      </c>
      <c r="D183" s="12">
        <v>600</v>
      </c>
      <c r="E183" s="12">
        <v>0</v>
      </c>
      <c r="F183" s="129">
        <v>220</v>
      </c>
    </row>
    <row r="184" spans="1:6" ht="15.75" thickBot="1">
      <c r="A184" s="4"/>
      <c r="B184" s="53"/>
      <c r="C184" s="23"/>
      <c r="D184" s="24"/>
      <c r="E184" s="24"/>
      <c r="F184" s="131"/>
    </row>
    <row r="185" spans="1:6" ht="16.5" thickBot="1">
      <c r="A185" s="4"/>
      <c r="B185" s="43"/>
      <c r="C185" s="26" t="s">
        <v>15</v>
      </c>
      <c r="D185" s="27" t="e">
        <f>SUM(D177,#REF!)</f>
        <v>#REF!</v>
      </c>
      <c r="E185" s="27" t="e">
        <f>SUM(E177,#REF!)</f>
        <v>#REF!</v>
      </c>
      <c r="F185" s="126">
        <f>SUM(F177,F181)</f>
        <v>700220</v>
      </c>
    </row>
    <row r="186" spans="1:6" ht="15.75">
      <c r="A186" s="4"/>
      <c r="B186" s="74"/>
      <c r="C186" s="145"/>
      <c r="D186" s="146"/>
      <c r="E186" s="146"/>
      <c r="F186" s="143"/>
    </row>
    <row r="187" spans="1:6" ht="16.5" thickBot="1">
      <c r="A187" s="4"/>
      <c r="B187" s="23"/>
      <c r="C187" s="114"/>
      <c r="D187" s="115"/>
      <c r="E187" s="115"/>
      <c r="F187" s="144"/>
    </row>
    <row r="188" spans="1:6" ht="26.25" customHeight="1">
      <c r="A188" s="31"/>
      <c r="B188" s="63">
        <v>852</v>
      </c>
      <c r="C188" s="64" t="s">
        <v>47</v>
      </c>
      <c r="D188" s="83"/>
      <c r="E188" s="83"/>
      <c r="F188" s="160"/>
    </row>
    <row r="189" spans="1:6" ht="53.25" customHeight="1">
      <c r="A189" s="31"/>
      <c r="B189" s="63">
        <v>85212</v>
      </c>
      <c r="C189" s="65" t="s">
        <v>129</v>
      </c>
      <c r="D189" s="9">
        <f>SUM(D191)</f>
        <v>600</v>
      </c>
      <c r="E189" s="9">
        <f>SUM(E191)</f>
        <v>0</v>
      </c>
      <c r="F189" s="137">
        <f>SUM(F191)</f>
        <v>9278000</v>
      </c>
    </row>
    <row r="190" spans="1:6" ht="33.75" customHeight="1">
      <c r="A190" s="31"/>
      <c r="B190" s="81"/>
      <c r="C190" s="58" t="s">
        <v>137</v>
      </c>
      <c r="D190" s="44"/>
      <c r="E190" s="44"/>
      <c r="F190" s="133">
        <f>SUM(F191:F191)</f>
        <v>9278000</v>
      </c>
    </row>
    <row r="191" spans="1:6" ht="51.75" customHeight="1">
      <c r="A191" s="31"/>
      <c r="B191" s="19" t="s">
        <v>106</v>
      </c>
      <c r="C191" s="84" t="s">
        <v>107</v>
      </c>
      <c r="D191" s="12">
        <v>600</v>
      </c>
      <c r="E191" s="12">
        <v>0</v>
      </c>
      <c r="F191" s="129">
        <v>9278000</v>
      </c>
    </row>
    <row r="192" spans="1:6" ht="15.75">
      <c r="A192" s="31"/>
      <c r="B192" s="6"/>
      <c r="C192" s="29"/>
      <c r="D192" s="6"/>
      <c r="E192" s="6"/>
      <c r="F192" s="128"/>
    </row>
    <row r="193" spans="1:6" ht="63">
      <c r="A193" s="31"/>
      <c r="B193" s="63">
        <v>85213</v>
      </c>
      <c r="C193" s="65" t="s">
        <v>144</v>
      </c>
      <c r="D193" s="9">
        <f>SUM(D196)</f>
        <v>451000</v>
      </c>
      <c r="E193" s="9">
        <f>SUM(E196)</f>
        <v>0</v>
      </c>
      <c r="F193" s="137">
        <f>SUM(F194)</f>
        <v>52000</v>
      </c>
    </row>
    <row r="194" spans="1:6" ht="31.5">
      <c r="A194" s="31"/>
      <c r="B194" s="81"/>
      <c r="C194" s="58" t="s">
        <v>132</v>
      </c>
      <c r="D194" s="44"/>
      <c r="E194" s="44"/>
      <c r="F194" s="133">
        <f>SUM(F195:F196)</f>
        <v>52000</v>
      </c>
    </row>
    <row r="195" spans="1:6" ht="45">
      <c r="A195" s="31"/>
      <c r="B195" s="19" t="s">
        <v>106</v>
      </c>
      <c r="C195" s="84" t="s">
        <v>107</v>
      </c>
      <c r="D195" s="12">
        <v>600</v>
      </c>
      <c r="E195" s="12">
        <v>0</v>
      </c>
      <c r="F195" s="129">
        <v>14000</v>
      </c>
    </row>
    <row r="196" spans="1:6" ht="34.5" customHeight="1">
      <c r="A196" s="31"/>
      <c r="B196" s="96">
        <v>2030</v>
      </c>
      <c r="C196" s="37" t="s">
        <v>49</v>
      </c>
      <c r="D196" s="44">
        <v>451000</v>
      </c>
      <c r="E196" s="44">
        <v>0</v>
      </c>
      <c r="F196" s="130">
        <v>38000</v>
      </c>
    </row>
    <row r="197" spans="1:6" ht="15">
      <c r="A197" s="31"/>
      <c r="B197" s="6"/>
      <c r="C197" s="6"/>
      <c r="D197" s="6"/>
      <c r="E197" s="6"/>
      <c r="F197" s="128"/>
    </row>
    <row r="198" spans="1:6" ht="15.75">
      <c r="A198" s="31"/>
      <c r="B198" s="63">
        <v>85214</v>
      </c>
      <c r="C198" s="65" t="s">
        <v>48</v>
      </c>
      <c r="D198" s="9">
        <f>SUM(D200)</f>
        <v>451000</v>
      </c>
      <c r="E198" s="9">
        <f>SUM(E200)</f>
        <v>0</v>
      </c>
      <c r="F198" s="137">
        <f>SUM(F199)</f>
        <v>626000</v>
      </c>
    </row>
    <row r="199" spans="1:6" ht="31.5">
      <c r="A199" s="31"/>
      <c r="B199" s="81"/>
      <c r="C199" s="58" t="s">
        <v>137</v>
      </c>
      <c r="D199" s="44"/>
      <c r="E199" s="44"/>
      <c r="F199" s="133">
        <f>SUM(F200:F200)</f>
        <v>626000</v>
      </c>
    </row>
    <row r="200" spans="1:6" ht="30">
      <c r="A200" s="31"/>
      <c r="B200" s="96">
        <v>2030</v>
      </c>
      <c r="C200" s="37" t="s">
        <v>49</v>
      </c>
      <c r="D200" s="44">
        <v>451000</v>
      </c>
      <c r="E200" s="44">
        <v>0</v>
      </c>
      <c r="F200" s="130">
        <v>626000</v>
      </c>
    </row>
    <row r="201" spans="1:6" ht="15.75">
      <c r="A201" s="31"/>
      <c r="B201" s="151"/>
      <c r="C201" s="124"/>
      <c r="D201" s="15"/>
      <c r="E201" s="15"/>
      <c r="F201" s="128"/>
    </row>
    <row r="202" spans="1:6" ht="15.75">
      <c r="A202" s="31"/>
      <c r="B202" s="63">
        <v>85216</v>
      </c>
      <c r="C202" s="65" t="s">
        <v>121</v>
      </c>
      <c r="D202" s="9" t="e">
        <f>SUM(#REF!)</f>
        <v>#REF!</v>
      </c>
      <c r="E202" s="9" t="e">
        <f>SUM(#REF!)</f>
        <v>#REF!</v>
      </c>
      <c r="F202" s="137">
        <f>SUM(F203)</f>
        <v>457000</v>
      </c>
    </row>
    <row r="203" spans="1:6" ht="31.5">
      <c r="A203" s="31"/>
      <c r="B203" s="81"/>
      <c r="C203" s="58" t="s">
        <v>137</v>
      </c>
      <c r="D203" s="44"/>
      <c r="E203" s="44"/>
      <c r="F203" s="133">
        <f>SUM(F204:F204)</f>
        <v>457000</v>
      </c>
    </row>
    <row r="204" spans="1:6" ht="30">
      <c r="A204" s="31"/>
      <c r="B204" s="68">
        <v>2030</v>
      </c>
      <c r="C204" s="119" t="s">
        <v>49</v>
      </c>
      <c r="D204" s="120">
        <v>465000</v>
      </c>
      <c r="E204" s="120">
        <v>41750</v>
      </c>
      <c r="F204" s="129">
        <v>457000</v>
      </c>
    </row>
    <row r="205" spans="1:6" ht="15">
      <c r="A205" s="31"/>
      <c r="B205" s="66"/>
      <c r="C205" s="6"/>
      <c r="D205" s="6"/>
      <c r="E205" s="6"/>
      <c r="F205" s="128"/>
    </row>
    <row r="206" spans="1:6" ht="15.75">
      <c r="A206" s="31"/>
      <c r="B206" s="67">
        <v>85219</v>
      </c>
      <c r="C206" s="64" t="s">
        <v>50</v>
      </c>
      <c r="D206" s="9">
        <f>SUM(D209)</f>
        <v>465000</v>
      </c>
      <c r="E206" s="9">
        <f>SUM(E209)</f>
        <v>41750</v>
      </c>
      <c r="F206" s="137">
        <f>SUM(F209)</f>
        <v>498000</v>
      </c>
    </row>
    <row r="207" spans="1:6" ht="31.5">
      <c r="A207" s="31"/>
      <c r="B207" s="81"/>
      <c r="C207" s="58" t="s">
        <v>136</v>
      </c>
      <c r="D207" s="44"/>
      <c r="E207" s="44"/>
      <c r="F207" s="133">
        <f>SUM(F209)</f>
        <v>498000</v>
      </c>
    </row>
    <row r="208" spans="1:6" ht="15.75">
      <c r="A208" s="31"/>
      <c r="B208" s="122"/>
      <c r="C208" s="123"/>
      <c r="D208" s="16"/>
      <c r="E208" s="16"/>
      <c r="F208" s="141"/>
    </row>
    <row r="209" spans="1:6" ht="30">
      <c r="A209" s="31"/>
      <c r="B209" s="68">
        <v>2030</v>
      </c>
      <c r="C209" s="119" t="s">
        <v>49</v>
      </c>
      <c r="D209" s="120">
        <v>465000</v>
      </c>
      <c r="E209" s="120">
        <v>41750</v>
      </c>
      <c r="F209" s="129">
        <v>498000</v>
      </c>
    </row>
    <row r="210" spans="1:6" ht="38.25" customHeight="1">
      <c r="A210" s="31"/>
      <c r="B210" s="63">
        <v>85228</v>
      </c>
      <c r="C210" s="155" t="s">
        <v>116</v>
      </c>
      <c r="D210" s="9" t="e">
        <f>SUM(#REF!)</f>
        <v>#REF!</v>
      </c>
      <c r="E210" s="9" t="e">
        <f>SUM(#REF!)</f>
        <v>#REF!</v>
      </c>
      <c r="F210" s="137">
        <f>SUM(F211)</f>
        <v>26000</v>
      </c>
    </row>
    <row r="211" spans="1:6" ht="31.5">
      <c r="A211" s="31"/>
      <c r="B211" s="81"/>
      <c r="C211" s="58" t="s">
        <v>132</v>
      </c>
      <c r="D211" s="44"/>
      <c r="E211" s="44"/>
      <c r="F211" s="133">
        <f>SUM(F212:F212)</f>
        <v>26000</v>
      </c>
    </row>
    <row r="212" spans="1:6" ht="45.75" thickBot="1">
      <c r="A212" s="31"/>
      <c r="B212" s="36" t="s">
        <v>106</v>
      </c>
      <c r="C212" s="84" t="s">
        <v>107</v>
      </c>
      <c r="D212" s="44">
        <v>600</v>
      </c>
      <c r="E212" s="44">
        <v>0</v>
      </c>
      <c r="F212" s="130">
        <v>26000</v>
      </c>
    </row>
    <row r="213" spans="1:6" ht="16.5" thickBot="1">
      <c r="A213" s="31"/>
      <c r="B213" s="43"/>
      <c r="C213" s="26" t="s">
        <v>51</v>
      </c>
      <c r="D213" s="27" t="e">
        <f>SUM(D198,D206,#REF!,#REF!)</f>
        <v>#REF!</v>
      </c>
      <c r="E213" s="27" t="e">
        <f>SUM(E198,E206,#REF!,#REF!)</f>
        <v>#REF!</v>
      </c>
      <c r="F213" s="126">
        <f>SUM(F189,F193,F198,F202,F206,F210)</f>
        <v>10937000</v>
      </c>
    </row>
    <row r="214" spans="1:6" ht="15.75" thickBot="1">
      <c r="A214" s="31"/>
      <c r="B214" s="112"/>
      <c r="C214" s="112"/>
      <c r="D214" s="112"/>
      <c r="E214" s="112"/>
      <c r="F214" s="136"/>
    </row>
    <row r="215" spans="1:6" ht="27" customHeight="1">
      <c r="A215" s="4"/>
      <c r="B215" s="7">
        <v>900</v>
      </c>
      <c r="C215" s="58" t="s">
        <v>5</v>
      </c>
      <c r="D215" s="83"/>
      <c r="E215" s="83"/>
      <c r="F215" s="160"/>
    </row>
    <row r="216" spans="1:6" ht="15.75">
      <c r="A216" s="4"/>
      <c r="B216" s="13"/>
      <c r="C216" s="33"/>
      <c r="D216" s="42"/>
      <c r="E216" s="42"/>
      <c r="F216" s="128"/>
    </row>
    <row r="217" spans="1:6" ht="15.75">
      <c r="A217" s="4"/>
      <c r="B217" s="7">
        <v>90004</v>
      </c>
      <c r="C217" s="8" t="s">
        <v>59</v>
      </c>
      <c r="D217" s="9">
        <f>SUM(D219)</f>
        <v>4000</v>
      </c>
      <c r="E217" s="9">
        <f>SUM(E219)</f>
        <v>0</v>
      </c>
      <c r="F217" s="137">
        <f>SUM(F218)</f>
        <v>10000</v>
      </c>
    </row>
    <row r="218" spans="1:6" ht="31.5">
      <c r="A218" s="4"/>
      <c r="B218" s="81"/>
      <c r="C218" s="58" t="s">
        <v>137</v>
      </c>
      <c r="D218" s="44"/>
      <c r="E218" s="44"/>
      <c r="F218" s="133">
        <f>SUM(F219:F219)</f>
        <v>10000</v>
      </c>
    </row>
    <row r="219" spans="1:6" ht="22.5" customHeight="1" thickBot="1">
      <c r="A219" s="4"/>
      <c r="B219" s="19" t="s">
        <v>65</v>
      </c>
      <c r="C219" s="84" t="s">
        <v>60</v>
      </c>
      <c r="D219" s="35">
        <v>4000</v>
      </c>
      <c r="E219" s="35">
        <v>0</v>
      </c>
      <c r="F219" s="129">
        <v>10000</v>
      </c>
    </row>
    <row r="220" spans="1:6" ht="19.5" customHeight="1" thickBot="1">
      <c r="A220" s="4"/>
      <c r="B220" s="69"/>
      <c r="C220" s="70" t="s">
        <v>16</v>
      </c>
      <c r="D220" s="71" t="e">
        <f>SUM(#REF!,D217)</f>
        <v>#REF!</v>
      </c>
      <c r="E220" s="71" t="e">
        <f>SUM(#REF!,E217)</f>
        <v>#REF!</v>
      </c>
      <c r="F220" s="126">
        <f>SUM(F217)</f>
        <v>10000</v>
      </c>
    </row>
    <row r="221" spans="1:6" ht="19.5" customHeight="1" thickBot="1">
      <c r="A221" s="4"/>
      <c r="B221" s="72"/>
      <c r="C221" s="90"/>
      <c r="D221" s="91"/>
      <c r="E221" s="91"/>
      <c r="F221" s="144"/>
    </row>
    <row r="222" spans="1:6" ht="33.75" customHeight="1">
      <c r="A222" s="4"/>
      <c r="B222" s="7">
        <v>926</v>
      </c>
      <c r="C222" s="58" t="s">
        <v>98</v>
      </c>
      <c r="D222" s="83"/>
      <c r="E222" s="83"/>
      <c r="F222" s="160"/>
    </row>
    <row r="223" spans="1:6" ht="25.5" customHeight="1">
      <c r="A223" s="4"/>
      <c r="B223" s="7">
        <v>92601</v>
      </c>
      <c r="C223" s="8" t="s">
        <v>99</v>
      </c>
      <c r="D223" s="9" t="e">
        <f>SUM(#REF!)</f>
        <v>#REF!</v>
      </c>
      <c r="E223" s="9" t="e">
        <f>SUM(#REF!)</f>
        <v>#REF!</v>
      </c>
      <c r="F223" s="137">
        <f>SUM(F224,F226)</f>
        <v>11656289</v>
      </c>
    </row>
    <row r="224" spans="1:6" ht="40.5" customHeight="1">
      <c r="A224" s="4"/>
      <c r="B224" s="63"/>
      <c r="C224" s="65" t="s">
        <v>130</v>
      </c>
      <c r="D224" s="35"/>
      <c r="E224" s="35"/>
      <c r="F224" s="137">
        <f>SUM(F225:F225)</f>
        <v>6000</v>
      </c>
    </row>
    <row r="225" spans="1:6" ht="29.25" customHeight="1">
      <c r="A225" s="4"/>
      <c r="B225" s="36" t="s">
        <v>69</v>
      </c>
      <c r="C225" s="84" t="s">
        <v>24</v>
      </c>
      <c r="D225" s="38"/>
      <c r="E225" s="38"/>
      <c r="F225" s="130">
        <v>6000</v>
      </c>
    </row>
    <row r="226" spans="1:6" ht="31.5" customHeight="1">
      <c r="A226" s="4"/>
      <c r="B226" s="63"/>
      <c r="C226" s="65" t="s">
        <v>143</v>
      </c>
      <c r="D226" s="35"/>
      <c r="E226" s="35"/>
      <c r="F226" s="137">
        <f>SUM(F227:F227)</f>
        <v>11650289</v>
      </c>
    </row>
    <row r="227" spans="1:6" ht="22.5" customHeight="1">
      <c r="A227" s="4"/>
      <c r="B227" s="96">
        <v>6208</v>
      </c>
      <c r="C227" s="84" t="s">
        <v>122</v>
      </c>
      <c r="D227" s="38"/>
      <c r="E227" s="38"/>
      <c r="F227" s="130">
        <v>11650289</v>
      </c>
    </row>
    <row r="228" spans="1:6" ht="33.75" customHeight="1">
      <c r="A228" s="4"/>
      <c r="B228" s="7">
        <v>92695</v>
      </c>
      <c r="C228" s="8" t="s">
        <v>19</v>
      </c>
      <c r="D228" s="9">
        <f>SUM(D235)</f>
        <v>0</v>
      </c>
      <c r="E228" s="9">
        <f>SUM(E235)</f>
        <v>0</v>
      </c>
      <c r="F228" s="137">
        <f>SUM(F229)</f>
        <v>950000</v>
      </c>
    </row>
    <row r="229" spans="1:6" ht="37.5" customHeight="1">
      <c r="A229" s="4"/>
      <c r="B229" s="63"/>
      <c r="C229" s="65" t="s">
        <v>132</v>
      </c>
      <c r="D229" s="35"/>
      <c r="E229" s="35"/>
      <c r="F229" s="137">
        <f>SUM(F230:F230,)</f>
        <v>950000</v>
      </c>
    </row>
    <row r="230" spans="1:6" ht="30.75" customHeight="1" thickBot="1">
      <c r="A230" s="4"/>
      <c r="B230" s="36" t="s">
        <v>69</v>
      </c>
      <c r="C230" s="84" t="s">
        <v>24</v>
      </c>
      <c r="D230" s="38"/>
      <c r="E230" s="38"/>
      <c r="F230" s="130">
        <v>950000</v>
      </c>
    </row>
    <row r="231" spans="1:6" ht="19.5" customHeight="1" thickBot="1">
      <c r="A231" s="4"/>
      <c r="B231" s="69"/>
      <c r="C231" s="70" t="s">
        <v>16</v>
      </c>
      <c r="D231" s="71" t="e">
        <f>SUM(#REF!,D223)</f>
        <v>#REF!</v>
      </c>
      <c r="E231" s="71" t="e">
        <f>SUM(#REF!,E223)</f>
        <v>#REF!</v>
      </c>
      <c r="F231" s="126">
        <f>SUM(F223,F228)</f>
        <v>12606289</v>
      </c>
    </row>
    <row r="232" spans="1:6" ht="16.5" thickBot="1">
      <c r="A232" s="31"/>
      <c r="B232" s="152"/>
      <c r="C232" s="116"/>
      <c r="D232" s="117"/>
      <c r="E232" s="117"/>
      <c r="F232" s="161"/>
    </row>
    <row r="233" spans="1:6" ht="15">
      <c r="A233" s="4"/>
      <c r="B233" s="73"/>
      <c r="C233" s="74"/>
      <c r="D233" s="75"/>
      <c r="E233" s="75"/>
      <c r="F233" s="162"/>
    </row>
    <row r="234" spans="1:6" ht="15.75">
      <c r="A234" s="4"/>
      <c r="B234" s="76"/>
      <c r="C234" s="18" t="s">
        <v>123</v>
      </c>
      <c r="D234" s="77" t="e">
        <f>SUM(D14,D36,D49,D73,D97,D133,D150,D172,D185,D213,#REF!,#REF!,D220)</f>
        <v>#REF!</v>
      </c>
      <c r="E234" s="77" t="e">
        <f>SUM(E14,E36,E49,E73,E97,E133,E150,E172,E185,E213,#REF!,#REF!,E220)</f>
        <v>#REF!</v>
      </c>
      <c r="F234" s="163">
        <f>SUM(F14,F36,F49,F73,F79,F86,F97,F133,F150,F172,F185,F213,F220,F231)</f>
        <v>94026861</v>
      </c>
    </row>
    <row r="235" spans="1:6" ht="15.75" thickBot="1">
      <c r="A235" s="4"/>
      <c r="B235" s="78"/>
      <c r="C235" s="23"/>
      <c r="D235" s="79"/>
      <c r="E235" s="79"/>
      <c r="F235" s="164"/>
    </row>
    <row r="239" ht="15.75">
      <c r="C239" s="1" t="s">
        <v>146</v>
      </c>
    </row>
    <row r="240" ht="15.75">
      <c r="C240" s="3"/>
    </row>
    <row r="241" ht="15.75">
      <c r="C241" s="3"/>
    </row>
    <row r="242" spans="2:5" ht="15.75" thickBot="1">
      <c r="B242" s="2"/>
      <c r="C242" s="2"/>
      <c r="D242" s="2"/>
      <c r="E242" s="2"/>
    </row>
    <row r="243" spans="2:6" ht="32.25" thickBot="1">
      <c r="B243" s="147" t="s">
        <v>124</v>
      </c>
      <c r="C243" s="5" t="s">
        <v>103</v>
      </c>
      <c r="D243" s="80" t="s">
        <v>89</v>
      </c>
      <c r="E243" s="5" t="s">
        <v>88</v>
      </c>
      <c r="F243" s="105" t="s">
        <v>147</v>
      </c>
    </row>
    <row r="244" spans="2:6" ht="18">
      <c r="B244" s="87"/>
      <c r="C244" s="85"/>
      <c r="D244" s="86"/>
      <c r="E244" s="85"/>
      <c r="F244" s="97"/>
    </row>
    <row r="245" spans="2:6" ht="18">
      <c r="B245" s="7">
        <v>600</v>
      </c>
      <c r="C245" s="106" t="s">
        <v>93</v>
      </c>
      <c r="D245" s="107"/>
      <c r="E245" s="108"/>
      <c r="F245" s="125"/>
    </row>
    <row r="246" spans="2:6" ht="15.75">
      <c r="B246" s="88"/>
      <c r="C246" s="85"/>
      <c r="D246" s="86"/>
      <c r="E246" s="85"/>
      <c r="F246" s="156"/>
    </row>
    <row r="247" spans="2:6" ht="15.75">
      <c r="B247" s="7">
        <v>60095</v>
      </c>
      <c r="C247" s="8" t="s">
        <v>19</v>
      </c>
      <c r="D247" s="9">
        <f>SUM(D249,D250)</f>
        <v>57300</v>
      </c>
      <c r="E247" s="9">
        <f>SUM(E249,E250)</f>
        <v>0</v>
      </c>
      <c r="F247" s="137">
        <f>F248</f>
        <v>56000</v>
      </c>
    </row>
    <row r="248" spans="2:6" ht="31.5">
      <c r="B248" s="81"/>
      <c r="C248" s="58" t="s">
        <v>132</v>
      </c>
      <c r="D248" s="44"/>
      <c r="E248" s="44"/>
      <c r="F248" s="137">
        <f>SUM(F249,F250)</f>
        <v>56000</v>
      </c>
    </row>
    <row r="249" spans="2:6" ht="30">
      <c r="B249" s="19" t="s">
        <v>63</v>
      </c>
      <c r="C249" s="20" t="s">
        <v>17</v>
      </c>
      <c r="D249" s="12">
        <v>600</v>
      </c>
      <c r="E249" s="12">
        <v>0</v>
      </c>
      <c r="F249" s="129">
        <v>2000</v>
      </c>
    </row>
    <row r="250" spans="2:6" ht="45">
      <c r="B250" s="21" t="s">
        <v>64</v>
      </c>
      <c r="C250" s="14" t="s">
        <v>131</v>
      </c>
      <c r="D250" s="15">
        <v>56700</v>
      </c>
      <c r="E250" s="15">
        <v>0</v>
      </c>
      <c r="F250" s="128">
        <v>54000</v>
      </c>
    </row>
    <row r="251" spans="2:6" ht="16.5" thickBot="1">
      <c r="B251" s="22"/>
      <c r="C251" s="23"/>
      <c r="D251" s="24"/>
      <c r="E251" s="24"/>
      <c r="F251" s="131"/>
    </row>
    <row r="252" spans="2:6" ht="16.5" thickBot="1">
      <c r="B252" s="25"/>
      <c r="C252" s="26" t="s">
        <v>6</v>
      </c>
      <c r="D252" s="27" t="e">
        <f>SUM(#REF!,D247)</f>
        <v>#REF!</v>
      </c>
      <c r="E252" s="27" t="e">
        <f>SUM(#REF!,E247)</f>
        <v>#REF!</v>
      </c>
      <c r="F252" s="126">
        <f>SUM(F247)</f>
        <v>56000</v>
      </c>
    </row>
    <row r="253" spans="2:6" ht="16.5" thickBot="1">
      <c r="B253" s="26"/>
      <c r="C253" s="26"/>
      <c r="D253" s="113"/>
      <c r="E253" s="113"/>
      <c r="F253" s="127"/>
    </row>
    <row r="254" spans="2:6" ht="15.75">
      <c r="B254" s="29"/>
      <c r="C254" s="6"/>
      <c r="D254" s="6"/>
      <c r="E254" s="6"/>
      <c r="F254" s="157"/>
    </row>
    <row r="255" spans="2:6" ht="15.75">
      <c r="B255" s="10" t="s">
        <v>104</v>
      </c>
      <c r="C255" s="8" t="s">
        <v>7</v>
      </c>
      <c r="D255" s="83"/>
      <c r="E255" s="83"/>
      <c r="F255" s="129"/>
    </row>
    <row r="256" spans="2:6" ht="15.75">
      <c r="B256" s="29"/>
      <c r="C256" s="18"/>
      <c r="D256" s="6"/>
      <c r="E256" s="6"/>
      <c r="F256" s="128"/>
    </row>
    <row r="257" spans="2:6" ht="15.75">
      <c r="B257" s="10" t="s">
        <v>118</v>
      </c>
      <c r="C257" s="8" t="s">
        <v>119</v>
      </c>
      <c r="D257" s="9">
        <f>SUM(D259:D265)</f>
        <v>3466800</v>
      </c>
      <c r="E257" s="9">
        <f>SUM(E259:E265)</f>
        <v>0</v>
      </c>
      <c r="F257" s="137">
        <f>SUM(F258)</f>
        <v>50000</v>
      </c>
    </row>
    <row r="258" spans="2:6" ht="31.5">
      <c r="B258" s="81"/>
      <c r="C258" s="58" t="s">
        <v>133</v>
      </c>
      <c r="D258" s="44"/>
      <c r="E258" s="44"/>
      <c r="F258" s="137">
        <f>SUM(F259:F259)</f>
        <v>50000</v>
      </c>
    </row>
    <row r="259" spans="2:6" ht="15.75">
      <c r="B259" s="19" t="s">
        <v>117</v>
      </c>
      <c r="C259" s="34" t="s">
        <v>120</v>
      </c>
      <c r="D259" s="35">
        <v>382400</v>
      </c>
      <c r="E259" s="35">
        <v>0</v>
      </c>
      <c r="F259" s="129">
        <v>50000</v>
      </c>
    </row>
    <row r="260" spans="2:6" ht="15.75">
      <c r="B260" s="19"/>
      <c r="C260" s="34"/>
      <c r="D260" s="35"/>
      <c r="E260" s="35"/>
      <c r="F260" s="129"/>
    </row>
    <row r="261" spans="2:6" ht="15.75">
      <c r="B261" s="10" t="s">
        <v>94</v>
      </c>
      <c r="C261" s="8" t="s">
        <v>95</v>
      </c>
      <c r="D261" s="9">
        <f>SUM(D263:D269)</f>
        <v>1878400</v>
      </c>
      <c r="E261" s="9">
        <f>SUM(E263:E269)</f>
        <v>0</v>
      </c>
      <c r="F261" s="137">
        <f>F262</f>
        <v>5000</v>
      </c>
    </row>
    <row r="262" spans="2:6" ht="31.5">
      <c r="B262" s="81"/>
      <c r="C262" s="58" t="s">
        <v>134</v>
      </c>
      <c r="D262" s="44"/>
      <c r="E262" s="44"/>
      <c r="F262" s="137">
        <f>SUM(F263:F263)</f>
        <v>5000</v>
      </c>
    </row>
    <row r="263" spans="2:6" ht="15.75">
      <c r="B263" s="19" t="s">
        <v>101</v>
      </c>
      <c r="C263" s="34" t="s">
        <v>102</v>
      </c>
      <c r="D263" s="35">
        <v>382400</v>
      </c>
      <c r="E263" s="35">
        <v>0</v>
      </c>
      <c r="F263" s="129">
        <v>5000</v>
      </c>
    </row>
    <row r="264" spans="2:6" ht="15.75">
      <c r="B264" s="29"/>
      <c r="C264" s="4"/>
      <c r="D264" s="6"/>
      <c r="E264" s="6"/>
      <c r="F264" s="128"/>
    </row>
    <row r="265" spans="2:6" ht="15.75">
      <c r="B265" s="10">
        <v>70005</v>
      </c>
      <c r="C265" s="8" t="s">
        <v>21</v>
      </c>
      <c r="D265" s="9">
        <f>SUM(D267:D270)</f>
        <v>823600</v>
      </c>
      <c r="E265" s="9">
        <f>SUM(E267:E270)</f>
        <v>0</v>
      </c>
      <c r="F265" s="137">
        <f>SUM(F266)</f>
        <v>1229290</v>
      </c>
    </row>
    <row r="266" spans="2:6" ht="31.5">
      <c r="B266" s="81"/>
      <c r="C266" s="58" t="s">
        <v>133</v>
      </c>
      <c r="D266" s="44"/>
      <c r="E266" s="44"/>
      <c r="F266" s="137">
        <f>SUM(F267:F270)</f>
        <v>1229290</v>
      </c>
    </row>
    <row r="267" spans="2:6" ht="30">
      <c r="B267" s="19" t="s">
        <v>66</v>
      </c>
      <c r="C267" s="34" t="s">
        <v>22</v>
      </c>
      <c r="D267" s="35">
        <v>382400</v>
      </c>
      <c r="E267" s="35">
        <v>0</v>
      </c>
      <c r="F267" s="129">
        <v>438848</v>
      </c>
    </row>
    <row r="268" spans="2:6" ht="45">
      <c r="B268" s="19" t="s">
        <v>64</v>
      </c>
      <c r="C268" s="82" t="s">
        <v>131</v>
      </c>
      <c r="D268" s="35">
        <v>250000</v>
      </c>
      <c r="E268" s="35">
        <v>0</v>
      </c>
      <c r="F268" s="129">
        <v>630000</v>
      </c>
    </row>
    <row r="269" spans="2:6" ht="15.75">
      <c r="B269" s="19" t="s">
        <v>69</v>
      </c>
      <c r="C269" s="34" t="s">
        <v>24</v>
      </c>
      <c r="D269" s="12">
        <v>40000</v>
      </c>
      <c r="E269" s="12">
        <v>0</v>
      </c>
      <c r="F269" s="129">
        <v>30000</v>
      </c>
    </row>
    <row r="270" spans="2:6" ht="16.5" thickBot="1">
      <c r="B270" s="10" t="s">
        <v>70</v>
      </c>
      <c r="C270" s="11" t="s">
        <v>25</v>
      </c>
      <c r="D270" s="12">
        <v>151200</v>
      </c>
      <c r="E270" s="12">
        <v>0</v>
      </c>
      <c r="F270" s="129">
        <v>130442</v>
      </c>
    </row>
    <row r="271" spans="2:6" ht="16.5" thickBot="1">
      <c r="B271" s="39"/>
      <c r="C271" s="25" t="s">
        <v>8</v>
      </c>
      <c r="D271" s="40" t="e">
        <f>SUM(#REF!,#REF!,D265)</f>
        <v>#REF!</v>
      </c>
      <c r="E271" s="40" t="e">
        <f>SUM(#REF!,#REF!,E265)</f>
        <v>#REF!</v>
      </c>
      <c r="F271" s="158">
        <f>SUM(F265,F261,F257)</f>
        <v>1284290</v>
      </c>
    </row>
    <row r="272" spans="2:6" ht="16.5" thickBot="1">
      <c r="B272" s="26"/>
      <c r="C272" s="26"/>
      <c r="D272" s="113"/>
      <c r="E272" s="113"/>
      <c r="F272" s="127"/>
    </row>
    <row r="273" spans="2:6" ht="15.75">
      <c r="B273" s="29"/>
      <c r="C273" s="4"/>
      <c r="D273" s="6"/>
      <c r="E273" s="6"/>
      <c r="F273" s="157"/>
    </row>
    <row r="274" spans="2:6" ht="15.75">
      <c r="B274" s="7">
        <v>710</v>
      </c>
      <c r="C274" s="8" t="s">
        <v>0</v>
      </c>
      <c r="D274" s="83"/>
      <c r="E274" s="83"/>
      <c r="F274" s="129"/>
    </row>
    <row r="275" spans="2:6" ht="15.75">
      <c r="B275" s="29"/>
      <c r="C275" s="3"/>
      <c r="D275" s="6"/>
      <c r="E275" s="6"/>
      <c r="F275" s="128"/>
    </row>
    <row r="276" spans="2:6" ht="15.75">
      <c r="B276" s="7">
        <v>71004</v>
      </c>
      <c r="C276" s="8" t="s">
        <v>28</v>
      </c>
      <c r="D276" s="9">
        <f>SUM(D278)</f>
        <v>10000</v>
      </c>
      <c r="E276" s="9">
        <f>SUM(E278)</f>
        <v>0</v>
      </c>
      <c r="F276" s="137">
        <f>F277</f>
        <v>10000</v>
      </c>
    </row>
    <row r="277" spans="2:6" ht="31.5">
      <c r="B277" s="81"/>
      <c r="C277" s="58" t="s">
        <v>134</v>
      </c>
      <c r="D277" s="44"/>
      <c r="E277" s="44"/>
      <c r="F277" s="137">
        <f>SUM(F278:F278)</f>
        <v>10000</v>
      </c>
    </row>
    <row r="278" spans="2:6" ht="15.75">
      <c r="B278" s="36" t="s">
        <v>65</v>
      </c>
      <c r="C278" s="121" t="s">
        <v>27</v>
      </c>
      <c r="D278" s="38">
        <v>10000</v>
      </c>
      <c r="E278" s="38">
        <v>0</v>
      </c>
      <c r="F278" s="130">
        <v>10000</v>
      </c>
    </row>
    <row r="279" spans="2:6" ht="15.75">
      <c r="B279" s="21"/>
      <c r="C279" s="33"/>
      <c r="D279" s="42"/>
      <c r="E279" s="42"/>
      <c r="F279" s="128"/>
    </row>
    <row r="280" spans="2:6" ht="15.75">
      <c r="B280" s="7">
        <v>71035</v>
      </c>
      <c r="C280" s="8" t="s">
        <v>90</v>
      </c>
      <c r="D280" s="9" t="e">
        <f>SUM(#REF!)</f>
        <v>#REF!</v>
      </c>
      <c r="E280" s="9" t="e">
        <f>SUM(#REF!)</f>
        <v>#REF!</v>
      </c>
      <c r="F280" s="137">
        <f>F281</f>
        <v>575900</v>
      </c>
    </row>
    <row r="281" spans="2:6" ht="31.5">
      <c r="B281" s="81"/>
      <c r="C281" s="58" t="s">
        <v>136</v>
      </c>
      <c r="D281" s="44"/>
      <c r="E281" s="44"/>
      <c r="F281" s="137">
        <f>SUM(F282:F283)</f>
        <v>575900</v>
      </c>
    </row>
    <row r="282" spans="2:6" ht="45">
      <c r="B282" s="36" t="s">
        <v>91</v>
      </c>
      <c r="C282" s="82" t="s">
        <v>26</v>
      </c>
      <c r="D282" s="38"/>
      <c r="E282" s="38"/>
      <c r="F282" s="130">
        <v>3000</v>
      </c>
    </row>
    <row r="283" spans="2:6" ht="45.75" thickBot="1">
      <c r="B283" s="19" t="s">
        <v>64</v>
      </c>
      <c r="C283" s="82" t="s">
        <v>131</v>
      </c>
      <c r="D283" s="35">
        <v>250000</v>
      </c>
      <c r="E283" s="35">
        <v>0</v>
      </c>
      <c r="F283" s="129">
        <v>572900</v>
      </c>
    </row>
    <row r="284" spans="2:6" ht="16.5" thickBot="1">
      <c r="B284" s="43"/>
      <c r="C284" s="26" t="s">
        <v>9</v>
      </c>
      <c r="D284" s="27">
        <f>SUM(D276)</f>
        <v>10000</v>
      </c>
      <c r="E284" s="27">
        <f>SUM(E276)</f>
        <v>0</v>
      </c>
      <c r="F284" s="126">
        <f>SUM(F280,F276)</f>
        <v>585900</v>
      </c>
    </row>
    <row r="285" spans="2:6" ht="16.5" thickBot="1">
      <c r="B285" s="112"/>
      <c r="C285" s="26"/>
      <c r="D285" s="113"/>
      <c r="E285" s="113"/>
      <c r="F285" s="127"/>
    </row>
    <row r="286" spans="2:6" ht="15">
      <c r="B286" s="6"/>
      <c r="C286" s="6"/>
      <c r="D286" s="6"/>
      <c r="E286" s="6"/>
      <c r="F286" s="157"/>
    </row>
    <row r="287" spans="2:6" ht="15.75">
      <c r="B287" s="7">
        <v>750</v>
      </c>
      <c r="C287" s="58" t="s">
        <v>1</v>
      </c>
      <c r="D287" s="83"/>
      <c r="E287" s="83"/>
      <c r="F287" s="129"/>
    </row>
    <row r="288" spans="2:6" ht="15">
      <c r="B288" s="6"/>
      <c r="C288" s="4"/>
      <c r="D288" s="15"/>
      <c r="E288" s="15"/>
      <c r="F288" s="128"/>
    </row>
    <row r="289" spans="2:6" ht="15.75">
      <c r="B289" s="7">
        <v>75011</v>
      </c>
      <c r="C289" s="8" t="s">
        <v>108</v>
      </c>
      <c r="D289" s="9">
        <f>SUM(D291:D296)</f>
        <v>715470</v>
      </c>
      <c r="E289" s="9">
        <f>SUM(E291:E296)</f>
        <v>0</v>
      </c>
      <c r="F289" s="137">
        <f>F290</f>
        <v>241800</v>
      </c>
    </row>
    <row r="290" spans="2:6" ht="31.5">
      <c r="B290" s="81"/>
      <c r="C290" s="58" t="s">
        <v>137</v>
      </c>
      <c r="D290" s="44"/>
      <c r="E290" s="44"/>
      <c r="F290" s="133">
        <f>SUM(F291)</f>
        <v>241800</v>
      </c>
    </row>
    <row r="291" spans="2:6" ht="45">
      <c r="B291" s="19" t="s">
        <v>106</v>
      </c>
      <c r="C291" s="84" t="s">
        <v>107</v>
      </c>
      <c r="D291" s="44">
        <v>170000</v>
      </c>
      <c r="E291" s="44">
        <v>0</v>
      </c>
      <c r="F291" s="130">
        <v>241800</v>
      </c>
    </row>
    <row r="292" spans="2:6" ht="15">
      <c r="B292" s="6"/>
      <c r="C292" s="4"/>
      <c r="D292" s="15"/>
      <c r="E292" s="15"/>
      <c r="F292" s="128"/>
    </row>
    <row r="293" spans="2:6" ht="15.75">
      <c r="B293" s="7">
        <v>75023</v>
      </c>
      <c r="C293" s="8" t="s">
        <v>53</v>
      </c>
      <c r="D293" s="9">
        <f>SUM(D295:D300)</f>
        <v>275470</v>
      </c>
      <c r="E293" s="9">
        <f>SUM(E295:E300)</f>
        <v>0</v>
      </c>
      <c r="F293" s="137">
        <f>F294</f>
        <v>300927</v>
      </c>
    </row>
    <row r="294" spans="2:6" ht="31.5">
      <c r="B294" s="81"/>
      <c r="C294" s="58" t="s">
        <v>132</v>
      </c>
      <c r="D294" s="44"/>
      <c r="E294" s="44"/>
      <c r="F294" s="133">
        <f>SUM(F295,F296,F300)</f>
        <v>300927</v>
      </c>
    </row>
    <row r="295" spans="2:6" ht="45">
      <c r="B295" s="36" t="s">
        <v>64</v>
      </c>
      <c r="C295" s="37" t="s">
        <v>131</v>
      </c>
      <c r="D295" s="44">
        <v>170000</v>
      </c>
      <c r="E295" s="44">
        <v>0</v>
      </c>
      <c r="F295" s="130">
        <v>160000</v>
      </c>
    </row>
    <row r="296" spans="2:6" ht="15.75">
      <c r="B296" s="45" t="s">
        <v>69</v>
      </c>
      <c r="C296" s="37" t="s">
        <v>24</v>
      </c>
      <c r="D296" s="44">
        <v>100000</v>
      </c>
      <c r="E296" s="44">
        <v>0</v>
      </c>
      <c r="F296" s="130">
        <v>135000</v>
      </c>
    </row>
    <row r="297" spans="2:6" ht="15.75">
      <c r="B297" s="10" t="s">
        <v>18</v>
      </c>
      <c r="C297" s="11" t="s">
        <v>20</v>
      </c>
      <c r="D297" s="12">
        <v>0</v>
      </c>
      <c r="E297" s="12">
        <v>0</v>
      </c>
      <c r="F297" s="129">
        <v>6037</v>
      </c>
    </row>
    <row r="298" spans="2:6" ht="15.75">
      <c r="B298" s="46"/>
      <c r="C298" s="31"/>
      <c r="D298" s="47"/>
      <c r="E298" s="47"/>
      <c r="F298" s="159"/>
    </row>
    <row r="299" spans="2:6" ht="15">
      <c r="B299" s="48"/>
      <c r="C299" s="31"/>
      <c r="D299" s="47"/>
      <c r="E299" s="47"/>
      <c r="F299" s="159">
        <v>321037</v>
      </c>
    </row>
    <row r="300" spans="2:6" ht="45">
      <c r="B300" s="49">
        <v>2360</v>
      </c>
      <c r="C300" s="50" t="s">
        <v>139</v>
      </c>
      <c r="D300" s="51">
        <v>5470</v>
      </c>
      <c r="E300" s="51">
        <v>0</v>
      </c>
      <c r="F300" s="135">
        <v>5927</v>
      </c>
    </row>
    <row r="301" spans="2:6" ht="15.75">
      <c r="B301" s="19"/>
      <c r="C301" s="119"/>
      <c r="D301" s="35"/>
      <c r="E301" s="35"/>
      <c r="F301" s="129"/>
    </row>
    <row r="302" spans="2:6" ht="15.75">
      <c r="B302" s="7">
        <v>75095</v>
      </c>
      <c r="C302" s="8" t="s">
        <v>19</v>
      </c>
      <c r="D302" s="9" t="e">
        <f>SUM(D305:D311)</f>
        <v>#REF!</v>
      </c>
      <c r="E302" s="9" t="e">
        <f>SUM(E305:E311)</f>
        <v>#REF!</v>
      </c>
      <c r="F302" s="137">
        <f>F303</f>
        <v>13352</v>
      </c>
    </row>
    <row r="303" spans="2:6" ht="31.5">
      <c r="B303" s="81"/>
      <c r="C303" s="58" t="s">
        <v>138</v>
      </c>
      <c r="D303" s="44"/>
      <c r="E303" s="44"/>
      <c r="F303" s="132">
        <f>SUM(F304,F305)</f>
        <v>13352</v>
      </c>
    </row>
    <row r="304" spans="2:6" ht="15.75">
      <c r="B304" s="36" t="s">
        <v>125</v>
      </c>
      <c r="C304" s="121" t="s">
        <v>97</v>
      </c>
      <c r="D304" s="38">
        <v>10000</v>
      </c>
      <c r="E304" s="38">
        <v>0</v>
      </c>
      <c r="F304" s="130">
        <v>11349</v>
      </c>
    </row>
    <row r="305" spans="2:6" ht="16.5" thickBot="1">
      <c r="B305" s="36" t="s">
        <v>126</v>
      </c>
      <c r="C305" s="121" t="s">
        <v>97</v>
      </c>
      <c r="D305" s="44">
        <v>170000</v>
      </c>
      <c r="E305" s="44">
        <v>0</v>
      </c>
      <c r="F305" s="130">
        <v>2003</v>
      </c>
    </row>
    <row r="306" spans="2:6" ht="16.5" thickBot="1">
      <c r="B306" s="52"/>
      <c r="C306" s="26" t="s">
        <v>10</v>
      </c>
      <c r="D306" s="40" t="e">
        <f>SUM(#REF!,D293)</f>
        <v>#REF!</v>
      </c>
      <c r="E306" s="40" t="e">
        <f>SUM(#REF!,E293)</f>
        <v>#REF!</v>
      </c>
      <c r="F306" s="126">
        <f>SUM(F289,F293,F302)</f>
        <v>556079</v>
      </c>
    </row>
    <row r="307" spans="2:6" ht="16.5" thickBot="1">
      <c r="B307" s="112"/>
      <c r="C307" s="26"/>
      <c r="D307" s="113"/>
      <c r="E307" s="113"/>
      <c r="F307" s="127"/>
    </row>
    <row r="308" spans="2:6" ht="31.5">
      <c r="B308" s="109">
        <v>751</v>
      </c>
      <c r="C308" s="54" t="s">
        <v>109</v>
      </c>
      <c r="D308" s="83"/>
      <c r="E308" s="83"/>
      <c r="F308" s="160"/>
    </row>
    <row r="309" spans="2:6" ht="31.5">
      <c r="B309" s="7">
        <v>75101</v>
      </c>
      <c r="C309" s="54" t="s">
        <v>110</v>
      </c>
      <c r="D309" s="9">
        <f>SUM(D311)</f>
        <v>600</v>
      </c>
      <c r="E309" s="9">
        <f>SUM(E311)</f>
        <v>0</v>
      </c>
      <c r="F309" s="137">
        <f>SUM(F311)</f>
        <v>6385</v>
      </c>
    </row>
    <row r="310" spans="2:6" ht="31.5">
      <c r="B310" s="81"/>
      <c r="C310" s="58" t="s">
        <v>140</v>
      </c>
      <c r="D310" s="44"/>
      <c r="E310" s="44"/>
      <c r="F310" s="133">
        <f>SUM(F311)</f>
        <v>6385</v>
      </c>
    </row>
    <row r="311" spans="2:6" ht="45.75" thickBot="1">
      <c r="B311" s="19" t="s">
        <v>106</v>
      </c>
      <c r="C311" s="84" t="s">
        <v>107</v>
      </c>
      <c r="D311" s="12">
        <v>600</v>
      </c>
      <c r="E311" s="12">
        <v>0</v>
      </c>
      <c r="F311" s="129">
        <v>6385</v>
      </c>
    </row>
    <row r="312" spans="2:6" ht="16.5" thickBot="1">
      <c r="B312" s="52"/>
      <c r="C312" s="26" t="s">
        <v>111</v>
      </c>
      <c r="D312" s="40" t="e">
        <f>SUM(#REF!,D307)</f>
        <v>#REF!</v>
      </c>
      <c r="E312" s="40" t="e">
        <f>SUM(#REF!,E307)</f>
        <v>#REF!</v>
      </c>
      <c r="F312" s="126">
        <f>SUM(F309)</f>
        <v>6385</v>
      </c>
    </row>
    <row r="313" spans="2:6" ht="15.75">
      <c r="B313" s="74"/>
      <c r="C313" s="145"/>
      <c r="D313" s="146"/>
      <c r="E313" s="146"/>
      <c r="F313" s="143"/>
    </row>
    <row r="314" spans="2:6" ht="16.5" thickBot="1">
      <c r="B314" s="23"/>
      <c r="C314" s="114"/>
      <c r="D314" s="115"/>
      <c r="E314" s="115"/>
      <c r="F314" s="144"/>
    </row>
    <row r="315" spans="2:6" ht="15.75">
      <c r="B315" s="109">
        <v>752</v>
      </c>
      <c r="C315" s="54" t="s">
        <v>112</v>
      </c>
      <c r="D315" s="83"/>
      <c r="E315" s="83"/>
      <c r="F315" s="160"/>
    </row>
    <row r="316" spans="2:6" ht="15.75">
      <c r="B316" s="7">
        <v>75212</v>
      </c>
      <c r="C316" s="8" t="s">
        <v>113</v>
      </c>
      <c r="D316" s="9">
        <f>SUM(D318)</f>
        <v>600</v>
      </c>
      <c r="E316" s="9">
        <f>SUM(E318)</f>
        <v>0</v>
      </c>
      <c r="F316" s="137">
        <f>SUM(F318)</f>
        <v>2500</v>
      </c>
    </row>
    <row r="317" spans="2:6" ht="31.5">
      <c r="B317" s="81"/>
      <c r="C317" s="58" t="s">
        <v>140</v>
      </c>
      <c r="D317" s="44"/>
      <c r="E317" s="44"/>
      <c r="F317" s="133">
        <f>SUM(F318)</f>
        <v>2500</v>
      </c>
    </row>
    <row r="318" spans="2:6" ht="45.75" thickBot="1">
      <c r="B318" s="19" t="s">
        <v>106</v>
      </c>
      <c r="C318" s="84" t="s">
        <v>107</v>
      </c>
      <c r="D318" s="12">
        <v>600</v>
      </c>
      <c r="E318" s="12">
        <v>0</v>
      </c>
      <c r="F318" s="129">
        <v>2500</v>
      </c>
    </row>
    <row r="319" spans="2:6" ht="16.5" thickBot="1">
      <c r="B319" s="52"/>
      <c r="C319" s="26" t="s">
        <v>114</v>
      </c>
      <c r="D319" s="40" t="e">
        <f>SUM(#REF!,#REF!)</f>
        <v>#REF!</v>
      </c>
      <c r="E319" s="40" t="e">
        <f>SUM(#REF!,#REF!)</f>
        <v>#REF!</v>
      </c>
      <c r="F319" s="126">
        <f>SUM(F316)</f>
        <v>2500</v>
      </c>
    </row>
    <row r="320" spans="2:6" ht="16.5" thickBot="1">
      <c r="B320" s="112"/>
      <c r="C320" s="26"/>
      <c r="D320" s="113"/>
      <c r="E320" s="113"/>
      <c r="F320" s="127"/>
    </row>
    <row r="321" spans="2:6" ht="15.75">
      <c r="B321" s="109">
        <v>754</v>
      </c>
      <c r="C321" s="54" t="s">
        <v>54</v>
      </c>
      <c r="D321" s="83"/>
      <c r="E321" s="83"/>
      <c r="F321" s="160"/>
    </row>
    <row r="322" spans="2:6" ht="15.75">
      <c r="B322" s="7">
        <v>75414</v>
      </c>
      <c r="C322" s="8" t="s">
        <v>115</v>
      </c>
      <c r="D322" s="9">
        <f>SUM(D324)</f>
        <v>600</v>
      </c>
      <c r="E322" s="9">
        <f>SUM(E324)</f>
        <v>0</v>
      </c>
      <c r="F322" s="137">
        <f>SUM(F324)</f>
        <v>1000</v>
      </c>
    </row>
    <row r="323" spans="2:6" ht="31.5">
      <c r="B323" s="81"/>
      <c r="C323" s="58" t="s">
        <v>130</v>
      </c>
      <c r="D323" s="44"/>
      <c r="E323" s="44"/>
      <c r="F323" s="133">
        <f>SUM(F324)</f>
        <v>1000</v>
      </c>
    </row>
    <row r="324" spans="2:6" ht="45">
      <c r="B324" s="19" t="s">
        <v>106</v>
      </c>
      <c r="C324" s="84" t="s">
        <v>107</v>
      </c>
      <c r="D324" s="12">
        <v>600</v>
      </c>
      <c r="E324" s="12">
        <v>0</v>
      </c>
      <c r="F324" s="129">
        <v>1000</v>
      </c>
    </row>
    <row r="325" spans="2:6" ht="15.75">
      <c r="B325" s="21"/>
      <c r="C325" s="33"/>
      <c r="D325" s="42"/>
      <c r="E325" s="42"/>
      <c r="F325" s="128"/>
    </row>
    <row r="326" spans="2:6" ht="15.75">
      <c r="B326" s="7">
        <v>75416</v>
      </c>
      <c r="C326" s="8" t="s">
        <v>11</v>
      </c>
      <c r="D326" s="9">
        <f>SUM(D328)</f>
        <v>5000</v>
      </c>
      <c r="E326" s="9">
        <f>SUM(E328)</f>
        <v>0</v>
      </c>
      <c r="F326" s="137">
        <f>SUM(F328)</f>
        <v>26000</v>
      </c>
    </row>
    <row r="327" spans="2:6" ht="31.5">
      <c r="B327" s="81"/>
      <c r="C327" s="58" t="s">
        <v>138</v>
      </c>
      <c r="D327" s="44"/>
      <c r="E327" s="44"/>
      <c r="F327" s="133">
        <f>SUM(F328)</f>
        <v>26000</v>
      </c>
    </row>
    <row r="328" spans="2:6" ht="15.75">
      <c r="B328" s="21" t="s">
        <v>71</v>
      </c>
      <c r="C328" s="33" t="s">
        <v>29</v>
      </c>
      <c r="D328" s="42">
        <v>5000</v>
      </c>
      <c r="E328" s="42">
        <v>0</v>
      </c>
      <c r="F328" s="128">
        <v>26000</v>
      </c>
    </row>
    <row r="329" spans="2:6" ht="15.75" thickBot="1">
      <c r="B329" s="53"/>
      <c r="C329" s="23"/>
      <c r="D329" s="24"/>
      <c r="E329" s="24"/>
      <c r="F329" s="131"/>
    </row>
    <row r="330" spans="2:6" ht="16.5" thickBot="1">
      <c r="B330" s="52"/>
      <c r="C330" s="25" t="s">
        <v>12</v>
      </c>
      <c r="D330" s="40">
        <f>SUM(D326)</f>
        <v>5000</v>
      </c>
      <c r="E330" s="40">
        <f>SUM(E326)</f>
        <v>0</v>
      </c>
      <c r="F330" s="126">
        <f>SUM(F322,F326)</f>
        <v>27000</v>
      </c>
    </row>
    <row r="331" spans="2:6" ht="15.75" thickBot="1">
      <c r="B331" s="112"/>
      <c r="C331" s="112"/>
      <c r="D331" s="112"/>
      <c r="E331" s="112"/>
      <c r="F331" s="136"/>
    </row>
    <row r="332" spans="2:6" ht="47.25">
      <c r="B332" s="63">
        <v>756</v>
      </c>
      <c r="C332" s="149" t="s">
        <v>55</v>
      </c>
      <c r="D332" s="118"/>
      <c r="E332" s="83"/>
      <c r="F332" s="160"/>
    </row>
    <row r="333" spans="2:6" ht="15.75">
      <c r="B333" s="63">
        <v>75601</v>
      </c>
      <c r="C333" s="65" t="s">
        <v>30</v>
      </c>
      <c r="D333" s="55">
        <f>SUM(D336)</f>
        <v>129330</v>
      </c>
      <c r="E333" s="55">
        <f>SUM(E336)</f>
        <v>0</v>
      </c>
      <c r="F333" s="137">
        <f>SUM(F335)</f>
        <v>127152</v>
      </c>
    </row>
    <row r="334" spans="2:6" ht="15">
      <c r="B334" s="6"/>
      <c r="C334" s="4"/>
      <c r="D334" s="16"/>
      <c r="E334" s="16"/>
      <c r="F334" s="135"/>
    </row>
    <row r="335" spans="2:6" ht="31.5">
      <c r="B335" s="81"/>
      <c r="C335" s="58" t="s">
        <v>130</v>
      </c>
      <c r="D335" s="44"/>
      <c r="E335" s="44"/>
      <c r="F335" s="133">
        <f>SUM(F336:F336)</f>
        <v>127152</v>
      </c>
    </row>
    <row r="336" spans="2:6" ht="30">
      <c r="B336" s="19" t="s">
        <v>72</v>
      </c>
      <c r="C336" s="89" t="s">
        <v>56</v>
      </c>
      <c r="D336" s="35">
        <v>129330</v>
      </c>
      <c r="E336" s="35">
        <v>0</v>
      </c>
      <c r="F336" s="129">
        <v>127152</v>
      </c>
    </row>
    <row r="337" spans="2:6" ht="47.25">
      <c r="B337" s="57">
        <v>75615</v>
      </c>
      <c r="C337" s="58" t="s">
        <v>61</v>
      </c>
      <c r="D337" s="59">
        <f>SUM(D339:D344)</f>
        <v>10573590</v>
      </c>
      <c r="E337" s="59">
        <f>SUM(E339:E344)</f>
        <v>0</v>
      </c>
      <c r="F337" s="137">
        <f>SUM(F338)</f>
        <v>13191931</v>
      </c>
    </row>
    <row r="338" spans="2:6" ht="31.5">
      <c r="B338" s="81"/>
      <c r="C338" s="58" t="s">
        <v>133</v>
      </c>
      <c r="D338" s="44"/>
      <c r="E338" s="44"/>
      <c r="F338" s="138">
        <f>SUM(F339:F346,)</f>
        <v>13191931</v>
      </c>
    </row>
    <row r="339" spans="2:6" ht="15.75">
      <c r="B339" s="45" t="s">
        <v>73</v>
      </c>
      <c r="C339" s="98" t="s">
        <v>35</v>
      </c>
      <c r="D339" s="44">
        <v>10127087</v>
      </c>
      <c r="E339" s="44">
        <v>0</v>
      </c>
      <c r="F339" s="130">
        <v>12150000</v>
      </c>
    </row>
    <row r="340" spans="2:6" ht="15.75">
      <c r="B340" s="45" t="s">
        <v>74</v>
      </c>
      <c r="C340" s="98" t="s">
        <v>36</v>
      </c>
      <c r="D340" s="44">
        <v>886</v>
      </c>
      <c r="E340" s="44">
        <v>0</v>
      </c>
      <c r="F340" s="130">
        <v>8500</v>
      </c>
    </row>
    <row r="341" spans="2:6" ht="15.75">
      <c r="B341" s="45" t="s">
        <v>83</v>
      </c>
      <c r="C341" s="98" t="s">
        <v>84</v>
      </c>
      <c r="D341" s="44">
        <v>29</v>
      </c>
      <c r="E341" s="44">
        <v>0</v>
      </c>
      <c r="F341" s="130">
        <v>11</v>
      </c>
    </row>
    <row r="342" spans="2:6" ht="15.75">
      <c r="B342" s="45" t="s">
        <v>75</v>
      </c>
      <c r="C342" s="98" t="s">
        <v>37</v>
      </c>
      <c r="D342" s="44">
        <v>292990</v>
      </c>
      <c r="E342" s="44">
        <v>0</v>
      </c>
      <c r="F342" s="130">
        <v>285000</v>
      </c>
    </row>
    <row r="343" spans="2:6" ht="15.75">
      <c r="B343" s="99" t="s">
        <v>76</v>
      </c>
      <c r="C343" s="95" t="s">
        <v>57</v>
      </c>
      <c r="D343" s="44">
        <v>107900</v>
      </c>
      <c r="E343" s="44">
        <v>0</v>
      </c>
      <c r="F343" s="130">
        <v>3420</v>
      </c>
    </row>
    <row r="344" spans="2:6" ht="15.75">
      <c r="B344" s="99" t="s">
        <v>77</v>
      </c>
      <c r="C344" s="84" t="s">
        <v>58</v>
      </c>
      <c r="D344" s="100">
        <v>44698</v>
      </c>
      <c r="E344" s="100">
        <v>0</v>
      </c>
      <c r="F344" s="130">
        <v>45000</v>
      </c>
    </row>
    <row r="345" spans="2:6" ht="15.75">
      <c r="B345" s="32"/>
      <c r="C345" s="6"/>
      <c r="D345" s="6"/>
      <c r="E345" s="6"/>
      <c r="F345" s="128"/>
    </row>
    <row r="346" spans="2:6" ht="15.75">
      <c r="B346" s="172" t="s">
        <v>100</v>
      </c>
      <c r="C346" s="89" t="s">
        <v>141</v>
      </c>
      <c r="D346" s="173">
        <v>44698</v>
      </c>
      <c r="E346" s="173">
        <v>0</v>
      </c>
      <c r="F346" s="129">
        <v>700000</v>
      </c>
    </row>
    <row r="347" spans="2:6" ht="47.25">
      <c r="B347" s="19">
        <v>75616</v>
      </c>
      <c r="C347" s="58" t="s">
        <v>62</v>
      </c>
      <c r="D347" s="59">
        <f>SUM(D349:D355)</f>
        <v>3394504</v>
      </c>
      <c r="E347" s="59">
        <f>SUM(E349:E355)</f>
        <v>0</v>
      </c>
      <c r="F347" s="137">
        <f>SUM(F348)</f>
        <v>4081212</v>
      </c>
    </row>
    <row r="348" spans="2:6" ht="31.5">
      <c r="B348" s="81"/>
      <c r="C348" s="58" t="s">
        <v>136</v>
      </c>
      <c r="D348" s="44"/>
      <c r="E348" s="44"/>
      <c r="F348" s="133">
        <f>SUM(F349:F355)</f>
        <v>4081212</v>
      </c>
    </row>
    <row r="349" spans="2:6" ht="15.75">
      <c r="B349" s="30" t="s">
        <v>73</v>
      </c>
      <c r="C349" s="4" t="s">
        <v>35</v>
      </c>
      <c r="D349" s="15">
        <v>2539000</v>
      </c>
      <c r="E349" s="15">
        <v>0</v>
      </c>
      <c r="F349" s="128">
        <v>2550000</v>
      </c>
    </row>
    <row r="350" spans="2:6" ht="15.75">
      <c r="B350" s="45" t="s">
        <v>74</v>
      </c>
      <c r="C350" s="98" t="s">
        <v>36</v>
      </c>
      <c r="D350" s="44">
        <v>18583</v>
      </c>
      <c r="E350" s="44">
        <v>0</v>
      </c>
      <c r="F350" s="130">
        <v>37000</v>
      </c>
    </row>
    <row r="351" spans="2:6" ht="15.75">
      <c r="B351" s="30" t="s">
        <v>75</v>
      </c>
      <c r="C351" s="4" t="s">
        <v>37</v>
      </c>
      <c r="D351" s="15">
        <v>196465</v>
      </c>
      <c r="E351" s="15">
        <v>0</v>
      </c>
      <c r="F351" s="128">
        <v>135000</v>
      </c>
    </row>
    <row r="352" spans="2:6" ht="15.75">
      <c r="B352" s="99" t="s">
        <v>78</v>
      </c>
      <c r="C352" s="98" t="s">
        <v>38</v>
      </c>
      <c r="D352" s="44">
        <v>153750</v>
      </c>
      <c r="E352" s="44">
        <v>0</v>
      </c>
      <c r="F352" s="130">
        <v>176712</v>
      </c>
    </row>
    <row r="353" spans="2:6" ht="15.75">
      <c r="B353" s="60" t="s">
        <v>79</v>
      </c>
      <c r="C353" s="4" t="s">
        <v>39</v>
      </c>
      <c r="D353" s="15">
        <v>17000</v>
      </c>
      <c r="E353" s="15">
        <v>0</v>
      </c>
      <c r="F353" s="128">
        <v>11000</v>
      </c>
    </row>
    <row r="354" spans="2:6" ht="15.75">
      <c r="B354" s="99" t="s">
        <v>76</v>
      </c>
      <c r="C354" s="95" t="s">
        <v>57</v>
      </c>
      <c r="D354" s="44">
        <v>431706</v>
      </c>
      <c r="E354" s="44">
        <v>0</v>
      </c>
      <c r="F354" s="130">
        <v>1133000</v>
      </c>
    </row>
    <row r="355" spans="2:6" ht="15.75">
      <c r="B355" s="60" t="s">
        <v>77</v>
      </c>
      <c r="C355" s="56" t="s">
        <v>58</v>
      </c>
      <c r="D355" s="15">
        <v>38000</v>
      </c>
      <c r="E355" s="15">
        <v>0</v>
      </c>
      <c r="F355" s="128">
        <v>38500</v>
      </c>
    </row>
    <row r="356" spans="2:6" ht="15">
      <c r="B356" s="61"/>
      <c r="C356" s="6"/>
      <c r="D356" s="6"/>
      <c r="E356" s="6"/>
      <c r="F356" s="128"/>
    </row>
    <row r="357" spans="2:6" ht="31.5">
      <c r="B357" s="101">
        <v>75618</v>
      </c>
      <c r="C357" s="153" t="s">
        <v>31</v>
      </c>
      <c r="D357" s="102">
        <f>SUM(D359:D359)</f>
        <v>856860</v>
      </c>
      <c r="E357" s="102">
        <f>SUM(E359:E359)</f>
        <v>0</v>
      </c>
      <c r="F357" s="139">
        <f>SUM(F358)</f>
        <v>810000</v>
      </c>
    </row>
    <row r="358" spans="2:6" ht="31.5">
      <c r="B358" s="81"/>
      <c r="C358" s="58" t="s">
        <v>137</v>
      </c>
      <c r="D358" s="44"/>
      <c r="E358" s="44"/>
      <c r="F358" s="133">
        <f>SUM(F359:F360)</f>
        <v>810000</v>
      </c>
    </row>
    <row r="359" spans="2:6" ht="15.75">
      <c r="B359" s="30" t="s">
        <v>80</v>
      </c>
      <c r="C359" s="4" t="s">
        <v>40</v>
      </c>
      <c r="D359" s="15">
        <v>856860</v>
      </c>
      <c r="E359" s="15">
        <v>0</v>
      </c>
      <c r="F359" s="128">
        <v>700000</v>
      </c>
    </row>
    <row r="360" spans="2:6" ht="15.75">
      <c r="B360" s="36" t="s">
        <v>65</v>
      </c>
      <c r="C360" s="121" t="s">
        <v>27</v>
      </c>
      <c r="D360" s="38">
        <v>10000</v>
      </c>
      <c r="E360" s="38">
        <v>0</v>
      </c>
      <c r="F360" s="130">
        <v>110000</v>
      </c>
    </row>
    <row r="361" spans="2:6" ht="15.75">
      <c r="B361" s="36">
        <v>75621</v>
      </c>
      <c r="C361" s="154" t="s">
        <v>32</v>
      </c>
      <c r="D361" s="103">
        <f>SUM(D363:D364)</f>
        <v>14722408</v>
      </c>
      <c r="E361" s="103">
        <f>SUM(E363:E364)</f>
        <v>0</v>
      </c>
      <c r="F361" s="133">
        <f>SUM(F362)</f>
        <v>21264495</v>
      </c>
    </row>
    <row r="362" spans="2:6" ht="31.5">
      <c r="B362" s="81"/>
      <c r="C362" s="58" t="s">
        <v>133</v>
      </c>
      <c r="D362" s="44"/>
      <c r="E362" s="44"/>
      <c r="F362" s="133">
        <f>SUM(F363:F364)</f>
        <v>21264495</v>
      </c>
    </row>
    <row r="363" spans="2:6" ht="15.75">
      <c r="B363" s="30" t="s">
        <v>81</v>
      </c>
      <c r="C363" s="4" t="s">
        <v>41</v>
      </c>
      <c r="D363" s="15">
        <v>14306463</v>
      </c>
      <c r="E363" s="15">
        <v>0</v>
      </c>
      <c r="F363" s="128">
        <v>19664495</v>
      </c>
    </row>
    <row r="364" spans="2:6" ht="16.5" thickBot="1">
      <c r="B364" s="45" t="s">
        <v>82</v>
      </c>
      <c r="C364" s="98" t="s">
        <v>42</v>
      </c>
      <c r="D364" s="44">
        <v>415945</v>
      </c>
      <c r="E364" s="44">
        <v>0</v>
      </c>
      <c r="F364" s="130">
        <v>1600000</v>
      </c>
    </row>
    <row r="365" spans="2:6" ht="16.5" thickBot="1">
      <c r="B365" s="62"/>
      <c r="C365" s="26" t="s">
        <v>13</v>
      </c>
      <c r="D365" s="27">
        <f>SUM(D333,D337,D347,D357,D361)</f>
        <v>29676692</v>
      </c>
      <c r="E365" s="27">
        <f>SUM(E333,E337,E347,E357,E361)</f>
        <v>0</v>
      </c>
      <c r="F365" s="126">
        <f>SUM(F333,F337,F347,F357,F361)</f>
        <v>39474790</v>
      </c>
    </row>
    <row r="366" spans="2:6" ht="15">
      <c r="B366" s="31"/>
      <c r="C366" s="31"/>
      <c r="D366" s="31"/>
      <c r="E366" s="31"/>
      <c r="F366" s="134"/>
    </row>
    <row r="367" spans="2:6" ht="15.75" thickBot="1">
      <c r="B367" s="23"/>
      <c r="C367" s="23"/>
      <c r="D367" s="23"/>
      <c r="E367" s="23"/>
      <c r="F367" s="140"/>
    </row>
    <row r="368" spans="2:6" ht="15.75">
      <c r="B368" s="63">
        <v>758</v>
      </c>
      <c r="C368" s="8" t="s">
        <v>2</v>
      </c>
      <c r="D368" s="83"/>
      <c r="E368" s="83"/>
      <c r="F368" s="160"/>
    </row>
    <row r="369" spans="2:6" ht="15">
      <c r="B369" s="6"/>
      <c r="C369" s="4"/>
      <c r="D369" s="15"/>
      <c r="E369" s="15"/>
      <c r="F369" s="128"/>
    </row>
    <row r="370" spans="2:6" ht="15.75">
      <c r="B370" s="63">
        <v>75801</v>
      </c>
      <c r="C370" s="58" t="s">
        <v>33</v>
      </c>
      <c r="D370" s="9">
        <f>SUM(D372)</f>
        <v>14211043</v>
      </c>
      <c r="E370" s="9">
        <f>SUM(E372)</f>
        <v>-7317</v>
      </c>
      <c r="F370" s="137">
        <f>SUM(F372)</f>
        <v>17872261</v>
      </c>
    </row>
    <row r="371" spans="2:6" ht="31.5">
      <c r="B371" s="81"/>
      <c r="C371" s="58" t="s">
        <v>136</v>
      </c>
      <c r="D371" s="44"/>
      <c r="E371" s="44"/>
      <c r="F371" s="133">
        <f>SUM(F372)</f>
        <v>17872261</v>
      </c>
    </row>
    <row r="372" spans="2:6" ht="15.75">
      <c r="B372" s="150">
        <v>2920</v>
      </c>
      <c r="C372" s="98" t="s">
        <v>43</v>
      </c>
      <c r="D372" s="44">
        <v>14211043</v>
      </c>
      <c r="E372" s="44">
        <v>-7317</v>
      </c>
      <c r="F372" s="130">
        <v>17872261</v>
      </c>
    </row>
    <row r="373" spans="2:6" ht="15.75">
      <c r="B373" s="17"/>
      <c r="C373" s="4"/>
      <c r="D373" s="15"/>
      <c r="E373" s="15"/>
      <c r="F373" s="128"/>
    </row>
    <row r="374" spans="2:6" ht="15.75">
      <c r="B374" s="63">
        <v>75807</v>
      </c>
      <c r="C374" s="58" t="s">
        <v>96</v>
      </c>
      <c r="D374" s="9">
        <f>SUM(D376)</f>
        <v>14211043</v>
      </c>
      <c r="E374" s="9">
        <f>SUM(E376)</f>
        <v>-7317</v>
      </c>
      <c r="F374" s="137">
        <f>SUM(F376)</f>
        <v>770921</v>
      </c>
    </row>
    <row r="375" spans="2:6" ht="31.5">
      <c r="B375" s="81"/>
      <c r="C375" s="58" t="s">
        <v>142</v>
      </c>
      <c r="D375" s="44"/>
      <c r="E375" s="44"/>
      <c r="F375" s="133">
        <f>SUM(F376)</f>
        <v>770921</v>
      </c>
    </row>
    <row r="376" spans="2:6" ht="15.75">
      <c r="B376" s="150">
        <v>2920</v>
      </c>
      <c r="C376" s="98" t="s">
        <v>43</v>
      </c>
      <c r="D376" s="44">
        <v>14211043</v>
      </c>
      <c r="E376" s="44">
        <v>-7317</v>
      </c>
      <c r="F376" s="130">
        <v>770921</v>
      </c>
    </row>
    <row r="377" spans="2:6" ht="15.75">
      <c r="B377" s="17"/>
      <c r="C377" s="4"/>
      <c r="D377" s="15"/>
      <c r="E377" s="15"/>
      <c r="F377" s="128"/>
    </row>
    <row r="378" spans="2:6" ht="15.75">
      <c r="B378" s="63">
        <v>75831</v>
      </c>
      <c r="C378" s="58" t="s">
        <v>34</v>
      </c>
      <c r="D378" s="9">
        <f>SUM(D380)</f>
        <v>2249466</v>
      </c>
      <c r="E378" s="9">
        <f>SUM(E380)</f>
        <v>0</v>
      </c>
      <c r="F378" s="137">
        <f>SUM(F380)</f>
        <v>792383</v>
      </c>
    </row>
    <row r="379" spans="2:6" ht="31.5">
      <c r="B379" s="81"/>
      <c r="C379" s="58" t="s">
        <v>133</v>
      </c>
      <c r="D379" s="44"/>
      <c r="E379" s="44"/>
      <c r="F379" s="133">
        <f>SUM(F380)</f>
        <v>792383</v>
      </c>
    </row>
    <row r="380" spans="2:6" ht="15.75">
      <c r="B380" s="17">
        <v>2920</v>
      </c>
      <c r="C380" s="4" t="s">
        <v>43</v>
      </c>
      <c r="D380" s="15">
        <v>2249466</v>
      </c>
      <c r="E380" s="15">
        <v>0</v>
      </c>
      <c r="F380" s="128">
        <v>792383</v>
      </c>
    </row>
    <row r="381" spans="2:6" ht="16.5" thickBot="1">
      <c r="B381" s="17"/>
      <c r="C381" s="4"/>
      <c r="D381" s="15"/>
      <c r="E381" s="15"/>
      <c r="F381" s="128"/>
    </row>
    <row r="382" spans="2:6" ht="16.5" thickBot="1">
      <c r="B382" s="25"/>
      <c r="C382" s="26" t="s">
        <v>14</v>
      </c>
      <c r="D382" s="27">
        <f>SUM(D370,D378)</f>
        <v>16460509</v>
      </c>
      <c r="E382" s="27">
        <f>SUM(E370,E378)</f>
        <v>-7317</v>
      </c>
      <c r="F382" s="126">
        <f>SUM(F370,F374,F378)</f>
        <v>19435565</v>
      </c>
    </row>
    <row r="383" spans="2:6" ht="15.75" thickBot="1">
      <c r="B383" s="23"/>
      <c r="C383" s="23"/>
      <c r="D383" s="23"/>
      <c r="E383" s="23"/>
      <c r="F383" s="140"/>
    </row>
    <row r="384" spans="2:6" ht="15.75">
      <c r="B384" s="110">
        <v>801</v>
      </c>
      <c r="C384" s="28" t="s">
        <v>3</v>
      </c>
      <c r="D384" s="111"/>
      <c r="E384" s="111"/>
      <c r="F384" s="160"/>
    </row>
    <row r="385" spans="2:6" ht="15">
      <c r="B385" s="6"/>
      <c r="C385" s="4"/>
      <c r="D385" s="15"/>
      <c r="E385" s="15"/>
      <c r="F385" s="128"/>
    </row>
    <row r="386" spans="2:6" ht="15.75">
      <c r="B386" s="7">
        <v>80101</v>
      </c>
      <c r="C386" s="8" t="s">
        <v>85</v>
      </c>
      <c r="D386" s="9">
        <f>SUM(D388:D388)</f>
        <v>15900</v>
      </c>
      <c r="E386" s="9">
        <f>SUM(E388:E388)</f>
        <v>0</v>
      </c>
      <c r="F386" s="137">
        <f>SUM(F387)</f>
        <v>5700</v>
      </c>
    </row>
    <row r="387" spans="2:6" ht="31.5">
      <c r="B387" s="81"/>
      <c r="C387" s="58" t="s">
        <v>137</v>
      </c>
      <c r="D387" s="44"/>
      <c r="E387" s="44"/>
      <c r="F387" s="133">
        <f>SUM(F388:F388)</f>
        <v>5700</v>
      </c>
    </row>
    <row r="388" spans="2:6" ht="30">
      <c r="B388" s="63">
        <v>2310</v>
      </c>
      <c r="C388" s="20" t="s">
        <v>44</v>
      </c>
      <c r="D388" s="35">
        <v>15900</v>
      </c>
      <c r="E388" s="35">
        <v>0</v>
      </c>
      <c r="F388" s="129">
        <v>5700</v>
      </c>
    </row>
    <row r="389" spans="2:6" ht="15">
      <c r="B389" s="6"/>
      <c r="C389" s="6"/>
      <c r="D389" s="15"/>
      <c r="E389" s="15"/>
      <c r="F389" s="128"/>
    </row>
    <row r="390" spans="2:6" ht="15.75">
      <c r="B390" s="7">
        <v>80104</v>
      </c>
      <c r="C390" s="64" t="s">
        <v>86</v>
      </c>
      <c r="D390" s="9">
        <f>SUM(D392)</f>
        <v>175500</v>
      </c>
      <c r="E390" s="9">
        <f>SUM(E392)</f>
        <v>0</v>
      </c>
      <c r="F390" s="137">
        <f>SUM(F391)</f>
        <v>2217831</v>
      </c>
    </row>
    <row r="391" spans="2:6" ht="31.5">
      <c r="B391" s="81"/>
      <c r="C391" s="58" t="s">
        <v>137</v>
      </c>
      <c r="D391" s="44"/>
      <c r="E391" s="44"/>
      <c r="F391" s="133">
        <f>SUM(F392:F395)</f>
        <v>2217831</v>
      </c>
    </row>
    <row r="392" spans="2:6" ht="30">
      <c r="B392" s="63">
        <v>2310</v>
      </c>
      <c r="C392" s="20" t="s">
        <v>44</v>
      </c>
      <c r="D392" s="35">
        <v>175500</v>
      </c>
      <c r="E392" s="35">
        <v>0</v>
      </c>
      <c r="F392" s="129">
        <v>314660</v>
      </c>
    </row>
    <row r="393" spans="2:6" ht="15.75">
      <c r="B393" s="99" t="s">
        <v>65</v>
      </c>
      <c r="C393" s="84" t="s">
        <v>27</v>
      </c>
      <c r="D393" s="100">
        <v>44698</v>
      </c>
      <c r="E393" s="100">
        <v>0</v>
      </c>
      <c r="F393" s="130">
        <v>1198498</v>
      </c>
    </row>
    <row r="394" spans="2:6" ht="45">
      <c r="B394" s="92" t="s">
        <v>64</v>
      </c>
      <c r="C394" s="93" t="s">
        <v>131</v>
      </c>
      <c r="D394" s="94"/>
      <c r="E394" s="38"/>
      <c r="F394" s="130">
        <v>10000</v>
      </c>
    </row>
    <row r="395" spans="2:6" ht="15.75">
      <c r="B395" s="36" t="s">
        <v>69</v>
      </c>
      <c r="C395" s="84" t="s">
        <v>24</v>
      </c>
      <c r="D395" s="38"/>
      <c r="E395" s="38"/>
      <c r="F395" s="130">
        <v>694673</v>
      </c>
    </row>
    <row r="396" spans="2:6" ht="15">
      <c r="B396" s="174">
        <v>80110</v>
      </c>
      <c r="C396" s="176" t="s">
        <v>87</v>
      </c>
      <c r="D396" s="15"/>
      <c r="E396" s="15"/>
      <c r="F396" s="178">
        <f>SUM(F398)</f>
        <v>76026</v>
      </c>
    </row>
    <row r="397" spans="2:6" ht="15.75">
      <c r="B397" s="175"/>
      <c r="C397" s="177"/>
      <c r="D397" s="9">
        <f>SUM(D399)</f>
        <v>112868</v>
      </c>
      <c r="E397" s="9">
        <f>SUM(E399)</f>
        <v>0</v>
      </c>
      <c r="F397" s="179"/>
    </row>
    <row r="398" spans="2:6" ht="31.5">
      <c r="B398" s="81"/>
      <c r="C398" s="58" t="s">
        <v>136</v>
      </c>
      <c r="D398" s="44"/>
      <c r="E398" s="44"/>
      <c r="F398" s="133">
        <f>SUM(F399:F399)</f>
        <v>76026</v>
      </c>
    </row>
    <row r="399" spans="2:6" ht="30">
      <c r="B399" s="63">
        <v>2310</v>
      </c>
      <c r="C399" s="20" t="s">
        <v>44</v>
      </c>
      <c r="D399" s="35">
        <v>112868</v>
      </c>
      <c r="E399" s="35">
        <v>0</v>
      </c>
      <c r="F399" s="129">
        <v>76026</v>
      </c>
    </row>
    <row r="400" spans="2:6" ht="15.75">
      <c r="B400" s="13"/>
      <c r="C400" s="33"/>
      <c r="D400" s="42"/>
      <c r="E400" s="42"/>
      <c r="F400" s="128"/>
    </row>
    <row r="401" spans="2:6" ht="15.75">
      <c r="B401" s="63">
        <v>80195</v>
      </c>
      <c r="C401" s="54" t="s">
        <v>19</v>
      </c>
      <c r="D401" s="59" t="e">
        <f>SUM(#REF!,#REF!)</f>
        <v>#REF!</v>
      </c>
      <c r="E401" s="59" t="e">
        <f>SUM(#REF!,#REF!)</f>
        <v>#REF!</v>
      </c>
      <c r="F401" s="137">
        <f>SUM(F402)</f>
        <v>72473</v>
      </c>
    </row>
    <row r="402" spans="2:6" ht="31.5">
      <c r="B402" s="81"/>
      <c r="C402" s="58" t="s">
        <v>137</v>
      </c>
      <c r="D402" s="44"/>
      <c r="E402" s="44"/>
      <c r="F402" s="133">
        <f>SUM(F403:F403)</f>
        <v>72473</v>
      </c>
    </row>
    <row r="403" spans="2:6" ht="45.75" thickBot="1">
      <c r="B403" s="68">
        <v>2707</v>
      </c>
      <c r="C403" s="119" t="s">
        <v>105</v>
      </c>
      <c r="D403" s="104"/>
      <c r="E403" s="104"/>
      <c r="F403" s="130">
        <v>72473</v>
      </c>
    </row>
    <row r="404" spans="2:6" ht="16.5" thickBot="1">
      <c r="B404" s="52"/>
      <c r="C404" s="26" t="s">
        <v>92</v>
      </c>
      <c r="D404" s="40" t="e">
        <f>SUM(D386,D390,D397,D401)</f>
        <v>#REF!</v>
      </c>
      <c r="E404" s="40" t="e">
        <f>SUM(E386,E390,E397,E401)</f>
        <v>#REF!</v>
      </c>
      <c r="F404" s="126">
        <f>SUM(F386,F390,F396,F401)</f>
        <v>2372030</v>
      </c>
    </row>
    <row r="405" spans="2:6" ht="15.75">
      <c r="B405" s="31"/>
      <c r="C405" s="18"/>
      <c r="D405" s="41"/>
      <c r="E405" s="41"/>
      <c r="F405" s="142"/>
    </row>
    <row r="406" spans="2:6" ht="15.75" thickBot="1">
      <c r="B406" s="23"/>
      <c r="C406" s="23"/>
      <c r="D406" s="23"/>
      <c r="E406" s="23"/>
      <c r="F406" s="140"/>
    </row>
    <row r="407" spans="2:6" ht="15.75">
      <c r="B407" s="7">
        <v>851</v>
      </c>
      <c r="C407" s="64" t="s">
        <v>4</v>
      </c>
      <c r="D407" s="83"/>
      <c r="E407" s="83"/>
      <c r="F407" s="160"/>
    </row>
    <row r="408" spans="2:6" ht="15">
      <c r="B408" s="6"/>
      <c r="C408" s="31"/>
      <c r="D408" s="15"/>
      <c r="E408" s="15"/>
      <c r="F408" s="128"/>
    </row>
    <row r="409" spans="2:6" ht="15.75">
      <c r="B409" s="7">
        <v>85154</v>
      </c>
      <c r="C409" s="8" t="s">
        <v>45</v>
      </c>
      <c r="D409" s="9">
        <f>SUM(D411)</f>
        <v>500000</v>
      </c>
      <c r="E409" s="9">
        <f>SUM(E411)</f>
        <v>0</v>
      </c>
      <c r="F409" s="137">
        <f>SUM(F410)</f>
        <v>700000</v>
      </c>
    </row>
    <row r="410" spans="2:6" ht="31.5">
      <c r="B410" s="81"/>
      <c r="C410" s="58" t="s">
        <v>137</v>
      </c>
      <c r="D410" s="44"/>
      <c r="E410" s="44"/>
      <c r="F410" s="133">
        <f>SUM(F411:F411)</f>
        <v>700000</v>
      </c>
    </row>
    <row r="411" spans="2:6" ht="15.75">
      <c r="B411" s="99" t="s">
        <v>127</v>
      </c>
      <c r="C411" s="33" t="s">
        <v>46</v>
      </c>
      <c r="D411" s="15">
        <v>500000</v>
      </c>
      <c r="E411" s="15">
        <v>0</v>
      </c>
      <c r="F411" s="128">
        <v>700000</v>
      </c>
    </row>
    <row r="412" spans="2:6" ht="15.75">
      <c r="B412" s="13"/>
      <c r="C412" s="33"/>
      <c r="D412" s="15"/>
      <c r="E412" s="15"/>
      <c r="F412" s="128"/>
    </row>
    <row r="413" spans="2:6" ht="15.75">
      <c r="B413" s="7">
        <v>85195</v>
      </c>
      <c r="C413" s="8" t="s">
        <v>19</v>
      </c>
      <c r="D413" s="9">
        <f>SUM(D415)</f>
        <v>600</v>
      </c>
      <c r="E413" s="9">
        <f>SUM(E415)</f>
        <v>0</v>
      </c>
      <c r="F413" s="137">
        <f>SUM(F415)</f>
        <v>220</v>
      </c>
    </row>
    <row r="414" spans="2:6" ht="31.5">
      <c r="B414" s="81"/>
      <c r="C414" s="58" t="s">
        <v>137</v>
      </c>
      <c r="D414" s="44"/>
      <c r="E414" s="44"/>
      <c r="F414" s="133">
        <f>SUM(F415)</f>
        <v>220</v>
      </c>
    </row>
    <row r="415" spans="2:6" ht="45">
      <c r="B415" s="19" t="s">
        <v>106</v>
      </c>
      <c r="C415" s="84" t="s">
        <v>107</v>
      </c>
      <c r="D415" s="12">
        <v>600</v>
      </c>
      <c r="E415" s="12">
        <v>0</v>
      </c>
      <c r="F415" s="129">
        <v>220</v>
      </c>
    </row>
    <row r="416" spans="2:6" ht="15.75" thickBot="1">
      <c r="B416" s="53"/>
      <c r="C416" s="23"/>
      <c r="D416" s="24"/>
      <c r="E416" s="24"/>
      <c r="F416" s="131"/>
    </row>
    <row r="417" spans="2:6" ht="16.5" thickBot="1">
      <c r="B417" s="43"/>
      <c r="C417" s="26" t="s">
        <v>15</v>
      </c>
      <c r="D417" s="27" t="e">
        <f>SUM(D409,#REF!)</f>
        <v>#REF!</v>
      </c>
      <c r="E417" s="27" t="e">
        <f>SUM(E409,#REF!)</f>
        <v>#REF!</v>
      </c>
      <c r="F417" s="126">
        <f>SUM(F409,F413)</f>
        <v>700220</v>
      </c>
    </row>
    <row r="418" spans="2:6" ht="16.5" thickBot="1">
      <c r="B418" s="112"/>
      <c r="C418" s="26"/>
      <c r="D418" s="113"/>
      <c r="E418" s="113"/>
      <c r="F418" s="127"/>
    </row>
    <row r="419" spans="2:6" ht="15.75">
      <c r="B419" s="63">
        <v>852</v>
      </c>
      <c r="C419" s="64" t="s">
        <v>47</v>
      </c>
      <c r="D419" s="83"/>
      <c r="E419" s="83"/>
      <c r="F419" s="160"/>
    </row>
    <row r="420" spans="2:6" ht="47.25">
      <c r="B420" s="63">
        <v>85212</v>
      </c>
      <c r="C420" s="65" t="s">
        <v>129</v>
      </c>
      <c r="D420" s="9">
        <f>SUM(D422)</f>
        <v>600</v>
      </c>
      <c r="E420" s="9">
        <f>SUM(E422)</f>
        <v>0</v>
      </c>
      <c r="F420" s="137">
        <f>SUM(F422)</f>
        <v>9278000</v>
      </c>
    </row>
    <row r="421" spans="2:6" ht="31.5">
      <c r="B421" s="81"/>
      <c r="C421" s="58" t="s">
        <v>137</v>
      </c>
      <c r="D421" s="44"/>
      <c r="E421" s="44"/>
      <c r="F421" s="133">
        <f>SUM(F422:F422)</f>
        <v>9278000</v>
      </c>
    </row>
    <row r="422" spans="2:6" ht="45">
      <c r="B422" s="19" t="s">
        <v>106</v>
      </c>
      <c r="C422" s="84" t="s">
        <v>107</v>
      </c>
      <c r="D422" s="12">
        <v>600</v>
      </c>
      <c r="E422" s="12">
        <v>0</v>
      </c>
      <c r="F422" s="129">
        <v>9278000</v>
      </c>
    </row>
    <row r="423" spans="2:6" ht="15.75">
      <c r="B423" s="6"/>
      <c r="C423" s="29"/>
      <c r="D423" s="6"/>
      <c r="E423" s="6"/>
      <c r="F423" s="128"/>
    </row>
    <row r="424" spans="2:6" ht="63">
      <c r="B424" s="63">
        <v>85213</v>
      </c>
      <c r="C424" s="65" t="s">
        <v>144</v>
      </c>
      <c r="D424" s="9">
        <f>SUM(D427)</f>
        <v>451000</v>
      </c>
      <c r="E424" s="9">
        <f>SUM(E427)</f>
        <v>0</v>
      </c>
      <c r="F424" s="137">
        <f>SUM(F425)</f>
        <v>52000</v>
      </c>
    </row>
    <row r="425" spans="2:6" ht="31.5">
      <c r="B425" s="81"/>
      <c r="C425" s="58" t="s">
        <v>132</v>
      </c>
      <c r="D425" s="44"/>
      <c r="E425" s="44"/>
      <c r="F425" s="133">
        <f>SUM(F426:F427)</f>
        <v>52000</v>
      </c>
    </row>
    <row r="426" spans="2:6" ht="45">
      <c r="B426" s="19" t="s">
        <v>106</v>
      </c>
      <c r="C426" s="84" t="s">
        <v>107</v>
      </c>
      <c r="D426" s="12">
        <v>600</v>
      </c>
      <c r="E426" s="12">
        <v>0</v>
      </c>
      <c r="F426" s="129">
        <v>14000</v>
      </c>
    </row>
    <row r="427" spans="2:6" ht="30">
      <c r="B427" s="96">
        <v>2030</v>
      </c>
      <c r="C427" s="37" t="s">
        <v>49</v>
      </c>
      <c r="D427" s="44">
        <v>451000</v>
      </c>
      <c r="E427" s="44">
        <v>0</v>
      </c>
      <c r="F427" s="130">
        <v>38000</v>
      </c>
    </row>
    <row r="428" spans="2:6" ht="15">
      <c r="B428" s="6"/>
      <c r="C428" s="6"/>
      <c r="D428" s="6"/>
      <c r="E428" s="6"/>
      <c r="F428" s="128"/>
    </row>
    <row r="429" spans="2:6" ht="15.75">
      <c r="B429" s="63">
        <v>85214</v>
      </c>
      <c r="C429" s="65" t="s">
        <v>48</v>
      </c>
      <c r="D429" s="9">
        <f>SUM(D431)</f>
        <v>451000</v>
      </c>
      <c r="E429" s="9">
        <f>SUM(E431)</f>
        <v>0</v>
      </c>
      <c r="F429" s="137">
        <f>SUM(F430)</f>
        <v>626000</v>
      </c>
    </row>
    <row r="430" spans="2:6" ht="31.5">
      <c r="B430" s="81"/>
      <c r="C430" s="58" t="s">
        <v>137</v>
      </c>
      <c r="D430" s="44"/>
      <c r="E430" s="44"/>
      <c r="F430" s="133">
        <f>SUM(F431:F431)</f>
        <v>626000</v>
      </c>
    </row>
    <row r="431" spans="2:6" ht="30">
      <c r="B431" s="96">
        <v>2030</v>
      </c>
      <c r="C431" s="37" t="s">
        <v>49</v>
      </c>
      <c r="D431" s="44">
        <v>451000</v>
      </c>
      <c r="E431" s="44">
        <v>0</v>
      </c>
      <c r="F431" s="130">
        <v>626000</v>
      </c>
    </row>
    <row r="432" spans="2:6" ht="15.75">
      <c r="B432" s="151"/>
      <c r="C432" s="124"/>
      <c r="D432" s="15"/>
      <c r="E432" s="15"/>
      <c r="F432" s="128"/>
    </row>
    <row r="433" spans="2:6" ht="15.75">
      <c r="B433" s="63">
        <v>85216</v>
      </c>
      <c r="C433" s="65" t="s">
        <v>121</v>
      </c>
      <c r="D433" s="9" t="e">
        <f>SUM(#REF!)</f>
        <v>#REF!</v>
      </c>
      <c r="E433" s="9" t="e">
        <f>SUM(#REF!)</f>
        <v>#REF!</v>
      </c>
      <c r="F433" s="137">
        <f>SUM(F434)</f>
        <v>457000</v>
      </c>
    </row>
    <row r="434" spans="2:6" ht="31.5">
      <c r="B434" s="81"/>
      <c r="C434" s="58" t="s">
        <v>137</v>
      </c>
      <c r="D434" s="44"/>
      <c r="E434" s="44"/>
      <c r="F434" s="133">
        <f>SUM(F435:F435)</f>
        <v>457000</v>
      </c>
    </row>
    <row r="435" spans="2:6" ht="30">
      <c r="B435" s="68">
        <v>2030</v>
      </c>
      <c r="C435" s="119" t="s">
        <v>49</v>
      </c>
      <c r="D435" s="120">
        <v>465000</v>
      </c>
      <c r="E435" s="120">
        <v>41750</v>
      </c>
      <c r="F435" s="129">
        <v>457000</v>
      </c>
    </row>
    <row r="436" spans="2:6" ht="15">
      <c r="B436" s="66"/>
      <c r="C436" s="6"/>
      <c r="D436" s="6"/>
      <c r="E436" s="6"/>
      <c r="F436" s="128"/>
    </row>
    <row r="437" spans="2:6" ht="15.75">
      <c r="B437" s="67">
        <v>85219</v>
      </c>
      <c r="C437" s="64" t="s">
        <v>50</v>
      </c>
      <c r="D437" s="9">
        <f>SUM(D440)</f>
        <v>465000</v>
      </c>
      <c r="E437" s="9">
        <f>SUM(E440)</f>
        <v>41750</v>
      </c>
      <c r="F437" s="137">
        <f>SUM(F440)</f>
        <v>498000</v>
      </c>
    </row>
    <row r="438" spans="2:6" ht="31.5">
      <c r="B438" s="81"/>
      <c r="C438" s="58" t="s">
        <v>136</v>
      </c>
      <c r="D438" s="44"/>
      <c r="E438" s="44"/>
      <c r="F438" s="133">
        <f>SUM(F440)</f>
        <v>498000</v>
      </c>
    </row>
    <row r="439" spans="2:6" ht="15.75">
      <c r="B439" s="122"/>
      <c r="C439" s="123"/>
      <c r="D439" s="16"/>
      <c r="E439" s="16"/>
      <c r="F439" s="141"/>
    </row>
    <row r="440" spans="2:6" ht="30">
      <c r="B440" s="68">
        <v>2030</v>
      </c>
      <c r="C440" s="119" t="s">
        <v>49</v>
      </c>
      <c r="D440" s="120">
        <v>465000</v>
      </c>
      <c r="E440" s="120">
        <v>41750</v>
      </c>
      <c r="F440" s="129">
        <v>498000</v>
      </c>
    </row>
    <row r="441" spans="2:6" ht="15.75">
      <c r="B441" s="63">
        <v>85228</v>
      </c>
      <c r="C441" s="155" t="s">
        <v>116</v>
      </c>
      <c r="D441" s="9" t="e">
        <f>SUM(#REF!)</f>
        <v>#REF!</v>
      </c>
      <c r="E441" s="9" t="e">
        <f>SUM(#REF!)</f>
        <v>#REF!</v>
      </c>
      <c r="F441" s="137">
        <f>SUM(F442)</f>
        <v>26000</v>
      </c>
    </row>
    <row r="442" spans="2:6" ht="31.5">
      <c r="B442" s="81"/>
      <c r="C442" s="58" t="s">
        <v>132</v>
      </c>
      <c r="D442" s="44"/>
      <c r="E442" s="44"/>
      <c r="F442" s="133">
        <f>SUM(F443:F443)</f>
        <v>26000</v>
      </c>
    </row>
    <row r="443" spans="2:6" ht="45.75" thickBot="1">
      <c r="B443" s="36" t="s">
        <v>106</v>
      </c>
      <c r="C443" s="84" t="s">
        <v>107</v>
      </c>
      <c r="D443" s="44">
        <v>600</v>
      </c>
      <c r="E443" s="44">
        <v>0</v>
      </c>
      <c r="F443" s="130">
        <v>26000</v>
      </c>
    </row>
    <row r="444" spans="2:6" ht="16.5" thickBot="1">
      <c r="B444" s="43"/>
      <c r="C444" s="26" t="s">
        <v>51</v>
      </c>
      <c r="D444" s="27" t="e">
        <f>SUM(D429,D437,#REF!,#REF!)</f>
        <v>#REF!</v>
      </c>
      <c r="E444" s="27" t="e">
        <f>SUM(E429,E437,#REF!,#REF!)</f>
        <v>#REF!</v>
      </c>
      <c r="F444" s="126">
        <f>SUM(F420,F424,F429,F433,F437,F441)</f>
        <v>10937000</v>
      </c>
    </row>
    <row r="445" spans="2:6" ht="15.75" thickBot="1">
      <c r="B445" s="112"/>
      <c r="C445" s="112"/>
      <c r="D445" s="112"/>
      <c r="E445" s="112"/>
      <c r="F445" s="136"/>
    </row>
    <row r="446" spans="2:6" ht="15.75">
      <c r="B446" s="7">
        <v>900</v>
      </c>
      <c r="C446" s="58" t="s">
        <v>5</v>
      </c>
      <c r="D446" s="83"/>
      <c r="E446" s="83"/>
      <c r="F446" s="160"/>
    </row>
    <row r="447" spans="2:6" ht="15.75">
      <c r="B447" s="13"/>
      <c r="C447" s="33"/>
      <c r="D447" s="42"/>
      <c r="E447" s="42"/>
      <c r="F447" s="128"/>
    </row>
    <row r="448" spans="2:6" ht="15.75">
      <c r="B448" s="7">
        <v>90004</v>
      </c>
      <c r="C448" s="8" t="s">
        <v>59</v>
      </c>
      <c r="D448" s="9">
        <f>SUM(D450)</f>
        <v>4000</v>
      </c>
      <c r="E448" s="9">
        <f>SUM(E450)</f>
        <v>0</v>
      </c>
      <c r="F448" s="137">
        <f>SUM(F449)</f>
        <v>10000</v>
      </c>
    </row>
    <row r="449" spans="2:6" ht="31.5">
      <c r="B449" s="81"/>
      <c r="C449" s="58" t="s">
        <v>137</v>
      </c>
      <c r="D449" s="44"/>
      <c r="E449" s="44"/>
      <c r="F449" s="133">
        <f>SUM(F450:F450)</f>
        <v>10000</v>
      </c>
    </row>
    <row r="450" spans="2:6" ht="16.5" thickBot="1">
      <c r="B450" s="19" t="s">
        <v>65</v>
      </c>
      <c r="C450" s="84" t="s">
        <v>60</v>
      </c>
      <c r="D450" s="35">
        <v>4000</v>
      </c>
      <c r="E450" s="35">
        <v>0</v>
      </c>
      <c r="F450" s="129">
        <v>10000</v>
      </c>
    </row>
    <row r="451" spans="2:6" ht="16.5" thickBot="1">
      <c r="B451" s="69"/>
      <c r="C451" s="70" t="s">
        <v>16</v>
      </c>
      <c r="D451" s="71" t="e">
        <f>SUM(#REF!,D448)</f>
        <v>#REF!</v>
      </c>
      <c r="E451" s="71" t="e">
        <f>SUM(#REF!,E448)</f>
        <v>#REF!</v>
      </c>
      <c r="F451" s="126">
        <f>SUM(F448)</f>
        <v>10000</v>
      </c>
    </row>
    <row r="452" spans="2:6" ht="16.5" thickBot="1">
      <c r="B452" s="72"/>
      <c r="C452" s="90"/>
      <c r="D452" s="91"/>
      <c r="E452" s="91"/>
      <c r="F452" s="144"/>
    </row>
    <row r="453" spans="2:6" ht="15.75">
      <c r="B453" s="7">
        <v>926</v>
      </c>
      <c r="C453" s="58" t="s">
        <v>98</v>
      </c>
      <c r="D453" s="83"/>
      <c r="E453" s="83"/>
      <c r="F453" s="160"/>
    </row>
    <row r="454" spans="2:6" ht="15.75">
      <c r="B454" s="7">
        <v>92601</v>
      </c>
      <c r="C454" s="8" t="s">
        <v>99</v>
      </c>
      <c r="D454" s="9" t="e">
        <f>SUM(#REF!)</f>
        <v>#REF!</v>
      </c>
      <c r="E454" s="9" t="e">
        <f>SUM(#REF!)</f>
        <v>#REF!</v>
      </c>
      <c r="F454" s="137">
        <f>SUM(F455)</f>
        <v>6000</v>
      </c>
    </row>
    <row r="455" spans="2:6" ht="31.5">
      <c r="B455" s="63"/>
      <c r="C455" s="65" t="s">
        <v>130</v>
      </c>
      <c r="D455" s="35"/>
      <c r="E455" s="35"/>
      <c r="F455" s="137">
        <f>SUM(F456:F456)</f>
        <v>6000</v>
      </c>
    </row>
    <row r="456" spans="2:6" ht="15.75">
      <c r="B456" s="36" t="s">
        <v>69</v>
      </c>
      <c r="C456" s="84" t="s">
        <v>24</v>
      </c>
      <c r="D456" s="38"/>
      <c r="E456" s="38"/>
      <c r="F456" s="130">
        <v>6000</v>
      </c>
    </row>
    <row r="457" spans="2:6" ht="15.75">
      <c r="B457" s="7">
        <v>92695</v>
      </c>
      <c r="C457" s="8" t="s">
        <v>19</v>
      </c>
      <c r="D457" s="9">
        <f>SUM(D464)</f>
        <v>0</v>
      </c>
      <c r="E457" s="9">
        <f>SUM(E464)</f>
        <v>0</v>
      </c>
      <c r="F457" s="137">
        <f>SUM(F458)</f>
        <v>950000</v>
      </c>
    </row>
    <row r="458" spans="2:6" ht="31.5">
      <c r="B458" s="63"/>
      <c r="C458" s="65" t="s">
        <v>132</v>
      </c>
      <c r="D458" s="35"/>
      <c r="E458" s="35"/>
      <c r="F458" s="137">
        <f>SUM(F459:F459,)</f>
        <v>950000</v>
      </c>
    </row>
    <row r="459" spans="2:6" ht="16.5" thickBot="1">
      <c r="B459" s="36" t="s">
        <v>69</v>
      </c>
      <c r="C459" s="84" t="s">
        <v>24</v>
      </c>
      <c r="D459" s="38"/>
      <c r="E459" s="38"/>
      <c r="F459" s="130">
        <v>950000</v>
      </c>
    </row>
    <row r="460" spans="2:6" ht="16.5" thickBot="1">
      <c r="B460" s="69"/>
      <c r="C460" s="70" t="s">
        <v>16</v>
      </c>
      <c r="D460" s="71" t="e">
        <f>SUM(#REF!,D454)</f>
        <v>#REF!</v>
      </c>
      <c r="E460" s="71" t="e">
        <f>SUM(#REF!,E454)</f>
        <v>#REF!</v>
      </c>
      <c r="F460" s="126">
        <f>SUM(F454,F457)</f>
        <v>956000</v>
      </c>
    </row>
    <row r="461" spans="2:6" ht="16.5" thickBot="1">
      <c r="B461" s="152"/>
      <c r="C461" s="116"/>
      <c r="D461" s="117"/>
      <c r="E461" s="117"/>
      <c r="F461" s="161"/>
    </row>
    <row r="462" spans="2:6" ht="15">
      <c r="B462" s="73"/>
      <c r="C462" s="74"/>
      <c r="D462" s="75"/>
      <c r="E462" s="75"/>
      <c r="F462" s="162"/>
    </row>
    <row r="463" spans="2:6" ht="15.75">
      <c r="B463" s="76"/>
      <c r="C463" s="18" t="s">
        <v>152</v>
      </c>
      <c r="D463" s="77" t="e">
        <f>SUM(D252,D271,D284,D306,D330,D365,D382,D404,D417,D444,#REF!,#REF!,D451)</f>
        <v>#REF!</v>
      </c>
      <c r="E463" s="77" t="e">
        <f>SUM(E252,E271,E284,E306,E330,E365,E382,E404,E417,E444,#REF!,#REF!,E451)</f>
        <v>#REF!</v>
      </c>
      <c r="F463" s="163">
        <f>SUM(F252,F271,F284,F306,F312,F319,F330,F365,F382,F404,F417,F444,F451,F460)</f>
        <v>76403759</v>
      </c>
    </row>
    <row r="464" spans="2:6" ht="15.75" thickBot="1">
      <c r="B464" s="78"/>
      <c r="C464" s="23"/>
      <c r="D464" s="79"/>
      <c r="E464" s="79"/>
      <c r="F464" s="164"/>
    </row>
    <row r="468" ht="15.75">
      <c r="C468" s="1" t="s">
        <v>148</v>
      </c>
    </row>
    <row r="469" ht="15.75">
      <c r="C469" s="3"/>
    </row>
    <row r="470" ht="15.75">
      <c r="C470" s="3"/>
    </row>
    <row r="471" spans="2:5" ht="15.75" thickBot="1">
      <c r="B471" s="2"/>
      <c r="C471" s="2"/>
      <c r="D471" s="2"/>
      <c r="E471" s="2"/>
    </row>
    <row r="472" spans="2:6" ht="32.25" thickBot="1">
      <c r="B472" s="147" t="s">
        <v>149</v>
      </c>
      <c r="C472" s="5" t="s">
        <v>103</v>
      </c>
      <c r="D472" s="80" t="s">
        <v>89</v>
      </c>
      <c r="E472" s="5" t="s">
        <v>88</v>
      </c>
      <c r="F472" s="105" t="s">
        <v>145</v>
      </c>
    </row>
    <row r="473" spans="2:6" ht="18">
      <c r="B473" s="87"/>
      <c r="C473" s="85"/>
      <c r="D473" s="86"/>
      <c r="E473" s="85"/>
      <c r="F473" s="97"/>
    </row>
    <row r="474" spans="2:6" ht="15.75">
      <c r="B474" s="10" t="s">
        <v>104</v>
      </c>
      <c r="C474" s="8" t="s">
        <v>7</v>
      </c>
      <c r="D474" s="83"/>
      <c r="E474" s="83"/>
      <c r="F474" s="129"/>
    </row>
    <row r="475" spans="2:6" ht="15.75">
      <c r="B475" s="29"/>
      <c r="C475" s="18"/>
      <c r="D475" s="6"/>
      <c r="E475" s="6"/>
      <c r="F475" s="135"/>
    </row>
    <row r="476" spans="2:6" ht="15.75">
      <c r="B476" s="10">
        <v>70005</v>
      </c>
      <c r="C476" s="8" t="s">
        <v>21</v>
      </c>
      <c r="D476" s="9">
        <f>SUM(D477:D479)</f>
        <v>4018196</v>
      </c>
      <c r="E476" s="9">
        <f>SUM(E477:E479)</f>
        <v>0</v>
      </c>
      <c r="F476" s="137">
        <f>SUM(F477)</f>
        <v>5972813</v>
      </c>
    </row>
    <row r="477" spans="2:6" ht="31.5">
      <c r="B477" s="10"/>
      <c r="C477" s="58" t="s">
        <v>150</v>
      </c>
      <c r="D477" s="12"/>
      <c r="E477" s="12"/>
      <c r="F477" s="137">
        <f>SUM(F478:F479)</f>
        <v>5972813</v>
      </c>
    </row>
    <row r="478" spans="2:6" ht="30">
      <c r="B478" s="36" t="s">
        <v>67</v>
      </c>
      <c r="C478" s="37" t="s">
        <v>23</v>
      </c>
      <c r="D478" s="38">
        <v>42200</v>
      </c>
      <c r="E478" s="38">
        <v>0</v>
      </c>
      <c r="F478" s="129">
        <v>30127</v>
      </c>
    </row>
    <row r="479" spans="2:6" ht="30.75" thickBot="1">
      <c r="B479" s="36" t="s">
        <v>68</v>
      </c>
      <c r="C479" s="82" t="s">
        <v>52</v>
      </c>
      <c r="D479" s="38">
        <v>3975996</v>
      </c>
      <c r="E479" s="38">
        <v>0</v>
      </c>
      <c r="F479" s="130">
        <v>5942686</v>
      </c>
    </row>
    <row r="480" spans="2:6" ht="16.5" thickBot="1">
      <c r="B480" s="39"/>
      <c r="C480" s="25" t="s">
        <v>8</v>
      </c>
      <c r="D480" s="40" t="e">
        <f>SUM(#REF!,#REF!,D476)</f>
        <v>#REF!</v>
      </c>
      <c r="E480" s="40" t="e">
        <f>SUM(#REF!,#REF!,E476)</f>
        <v>#REF!</v>
      </c>
      <c r="F480" s="158">
        <f>SUM(F476)</f>
        <v>5972813</v>
      </c>
    </row>
    <row r="481" spans="2:6" ht="16.5" thickBot="1">
      <c r="B481" s="72"/>
      <c r="C481" s="90"/>
      <c r="D481" s="91"/>
      <c r="E481" s="91"/>
      <c r="F481" s="144"/>
    </row>
    <row r="482" spans="2:6" ht="15.75">
      <c r="B482" s="7">
        <v>926</v>
      </c>
      <c r="C482" s="58" t="s">
        <v>98</v>
      </c>
      <c r="D482" s="83"/>
      <c r="E482" s="83"/>
      <c r="F482" s="160"/>
    </row>
    <row r="483" spans="2:6" ht="15.75">
      <c r="B483" s="7">
        <v>92601</v>
      </c>
      <c r="C483" s="8" t="s">
        <v>99</v>
      </c>
      <c r="D483" s="9" t="e">
        <f>SUM(#REF!)</f>
        <v>#REF!</v>
      </c>
      <c r="E483" s="9" t="e">
        <f>SUM(#REF!)</f>
        <v>#REF!</v>
      </c>
      <c r="F483" s="137">
        <f>SUM(F484)</f>
        <v>11650289</v>
      </c>
    </row>
    <row r="484" spans="2:6" ht="31.5">
      <c r="B484" s="63"/>
      <c r="C484" s="65" t="s">
        <v>150</v>
      </c>
      <c r="D484" s="35"/>
      <c r="E484" s="35"/>
      <c r="F484" s="137">
        <f>SUM(F485:F485)</f>
        <v>11650289</v>
      </c>
    </row>
    <row r="485" spans="2:6" ht="16.5" thickBot="1">
      <c r="B485" s="96">
        <v>6208</v>
      </c>
      <c r="C485" s="84" t="s">
        <v>122</v>
      </c>
      <c r="D485" s="38"/>
      <c r="E485" s="38"/>
      <c r="F485" s="130">
        <v>11650289</v>
      </c>
    </row>
    <row r="486" spans="2:6" ht="16.5" thickBot="1">
      <c r="B486" s="69"/>
      <c r="C486" s="70" t="s">
        <v>16</v>
      </c>
      <c r="D486" s="71" t="e">
        <f>SUM(#REF!,D483)</f>
        <v>#REF!</v>
      </c>
      <c r="E486" s="71" t="e">
        <f>SUM(#REF!,E483)</f>
        <v>#REF!</v>
      </c>
      <c r="F486" s="126">
        <f>SUM(F483)</f>
        <v>11650289</v>
      </c>
    </row>
    <row r="487" spans="2:6" ht="16.5" thickBot="1">
      <c r="B487" s="72"/>
      <c r="C487" s="90"/>
      <c r="D487" s="91"/>
      <c r="E487" s="91"/>
      <c r="F487" s="144"/>
    </row>
    <row r="488" spans="2:6" ht="15">
      <c r="B488" s="73"/>
      <c r="C488" s="74"/>
      <c r="D488" s="75"/>
      <c r="E488" s="75"/>
      <c r="F488" s="162"/>
    </row>
    <row r="489" spans="2:6" ht="15.75">
      <c r="B489" s="76"/>
      <c r="C489" s="18" t="s">
        <v>151</v>
      </c>
      <c r="D489" s="77" t="e">
        <f>SUM(#REF!,D480,#REF!,#REF!,#REF!,#REF!,#REF!,#REF!,#REF!,#REF!,#REF!,#REF!,#REF!)</f>
        <v>#REF!</v>
      </c>
      <c r="E489" s="77" t="e">
        <f>SUM(#REF!,E480,#REF!,#REF!,#REF!,#REF!,#REF!,#REF!,#REF!,#REF!,#REF!,#REF!,#REF!)</f>
        <v>#REF!</v>
      </c>
      <c r="F489" s="163">
        <f>SUM(F480,F486)</f>
        <v>17623102</v>
      </c>
    </row>
    <row r="490" spans="2:6" ht="15.75" thickBot="1">
      <c r="B490" s="78"/>
      <c r="C490" s="23"/>
      <c r="D490" s="79"/>
      <c r="E490" s="79"/>
      <c r="F490" s="164"/>
    </row>
  </sheetData>
  <mergeCells count="7">
    <mergeCell ref="A164:A165"/>
    <mergeCell ref="F164:F165"/>
    <mergeCell ref="B396:B397"/>
    <mergeCell ref="C396:C397"/>
    <mergeCell ref="F396:F397"/>
    <mergeCell ref="C164:C165"/>
    <mergeCell ref="B164:B16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47" r:id="rId1"/>
  <headerFooter alignWithMargins="0">
    <oddHeader>&amp;R&amp;"Arial CE,Pogrubiony"&amp;14Zał. Nr 1</oddHeader>
  </headerFooter>
  <rowBreaks count="7" manualBreakCount="7">
    <brk id="50" max="5" man="1"/>
    <brk id="114" max="5" man="1"/>
    <brk id="186" max="5" man="1"/>
    <brk id="235" max="5" man="1"/>
    <brk id="306" max="5" man="1"/>
    <brk id="444" max="5" man="1"/>
    <brk id="4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2009-12-28T10:00:20Z</cp:lastPrinted>
  <dcterms:created xsi:type="dcterms:W3CDTF">2001-02-16T12:40:08Z</dcterms:created>
  <dcterms:modified xsi:type="dcterms:W3CDTF">2009-12-28T10:04:59Z</dcterms:modified>
  <cp:category/>
  <cp:version/>
  <cp:contentType/>
  <cp:contentStatus/>
</cp:coreProperties>
</file>