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'Arkusz1'!$B$2:$G$172</definedName>
  </definedNames>
  <calcPr fullCalcOnLoad="1"/>
</workbook>
</file>

<file path=xl/sharedStrings.xml><?xml version="1.0" encoding="utf-8"?>
<sst xmlns="http://schemas.openxmlformats.org/spreadsheetml/2006/main" count="172" uniqueCount="124">
  <si>
    <t>Źródło dochodu</t>
  </si>
  <si>
    <t>Dotacje celowe otrzymane z   budżetu państwa na realizacje zadań bieżących z zakresu administracji rządowej oraz innych zadań zleconych gminie ustawami</t>
  </si>
  <si>
    <t>Dział 700</t>
  </si>
  <si>
    <t>Gospodarka Mieszkaniowa</t>
  </si>
  <si>
    <t>Dział 750</t>
  </si>
  <si>
    <t>Administracja publiczna</t>
  </si>
  <si>
    <t>048</t>
  </si>
  <si>
    <t>Wpływy z opłat za zezwolenia na sprzedaż alkoholu</t>
  </si>
  <si>
    <t>069</t>
  </si>
  <si>
    <t>Wpływy z różnych  opłat</t>
  </si>
  <si>
    <t>097</t>
  </si>
  <si>
    <t>Wpływy z różnych dochodów</t>
  </si>
  <si>
    <t>201</t>
  </si>
  <si>
    <t>202</t>
  </si>
  <si>
    <t>Dział 751</t>
  </si>
  <si>
    <t>Dział 754</t>
  </si>
  <si>
    <t>057</t>
  </si>
  <si>
    <t>Dział 756</t>
  </si>
  <si>
    <t>001</t>
  </si>
  <si>
    <t>Podatek doch.od osób fizycznych</t>
  </si>
  <si>
    <t>002</t>
  </si>
  <si>
    <t>Podatek doch.od osób prawnych</t>
  </si>
  <si>
    <t>031</t>
  </si>
  <si>
    <t>Podatek od nieruchomości</t>
  </si>
  <si>
    <t>032</t>
  </si>
  <si>
    <t>Podatek rolny</t>
  </si>
  <si>
    <t>034</t>
  </si>
  <si>
    <t>035</t>
  </si>
  <si>
    <t>opłacany w formie karty podatkowej</t>
  </si>
  <si>
    <t>036</t>
  </si>
  <si>
    <t>Podatek od spadków i darowizn</t>
  </si>
  <si>
    <t>037</t>
  </si>
  <si>
    <t>Podatek od posiadania psów</t>
  </si>
  <si>
    <t>041</t>
  </si>
  <si>
    <t>Wpływy z opłaty skarbowej</t>
  </si>
  <si>
    <t>043</t>
  </si>
  <si>
    <t>Dotacje celowe otrzymane z budżetu państwa na zadania bieżące realizowane przez gminę na podstawie porozumień z organami administracji rządowej</t>
  </si>
  <si>
    <t>Dochody od osób prawnych,od osób fiz.i od innych jedn.nie posiadających osobowości prawnej</t>
  </si>
  <si>
    <t>Podatek od środków transportowych</t>
  </si>
  <si>
    <t>Podatek od dział.gosp.osób fizycznych</t>
  </si>
  <si>
    <t>Grzywny, mandaty i inne kary pieniężne od ludności</t>
  </si>
  <si>
    <t>Wpływy z opłaty targowej</t>
  </si>
  <si>
    <t>091</t>
  </si>
  <si>
    <t>Odsetki od nieterminowych wpłat z tyt. podatków i opłat</t>
  </si>
  <si>
    <t>Dział 758</t>
  </si>
  <si>
    <t>Różne rozliczenia</t>
  </si>
  <si>
    <t>092</t>
  </si>
  <si>
    <t>Pozostałe odsetki</t>
  </si>
  <si>
    <t>292</t>
  </si>
  <si>
    <t>Subwencje ogólne z budżetu państwa</t>
  </si>
  <si>
    <t>Dział 801</t>
  </si>
  <si>
    <t>Oświata i wychowanie</t>
  </si>
  <si>
    <t>231</t>
  </si>
  <si>
    <t>Dotacje celowe otrzymane z gminy na zadania bieżące realizowane na podstawie porozumień między jedn. sam. teryt.</t>
  </si>
  <si>
    <t>Dział 853</t>
  </si>
  <si>
    <t>Opieka społeczna</t>
  </si>
  <si>
    <t>203</t>
  </si>
  <si>
    <t>Dotacje celowe otrzymane z budżetu państwa na realizację własnych zadań bieżących gmin</t>
  </si>
  <si>
    <t>Dział 854</t>
  </si>
  <si>
    <t>Edukacyjna opieka wychowawcza</t>
  </si>
  <si>
    <t>Dział 900</t>
  </si>
  <si>
    <t>Gospodarka komunalna i ochrona środowiska</t>
  </si>
  <si>
    <t>RAZEM DOCHODY</t>
  </si>
  <si>
    <t>047</t>
  </si>
  <si>
    <t>Wpływy z opłat za zarząd , użytkowanie i użytkowanie wieczyste nieruchomości</t>
  </si>
  <si>
    <t>Bezpieczeństwo publiczne i ochrona przeciwpożarowa</t>
  </si>
  <si>
    <t xml:space="preserve"> </t>
  </si>
  <si>
    <t>Urzędy naczelnych organów władzy państwowej , kontroli i ochrony prawa oraz sądownictwa</t>
  </si>
  <si>
    <t>w tym: część oświatowa</t>
  </si>
  <si>
    <t xml:space="preserve">           część rekompensująca</t>
  </si>
  <si>
    <t xml:space="preserve">           część ogólna</t>
  </si>
  <si>
    <t>Dział 710</t>
  </si>
  <si>
    <t>Działalność  usługowa</t>
  </si>
  <si>
    <t>050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</si>
  <si>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</si>
  <si>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</si>
  <si>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</si>
  <si>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</si>
  <si>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076</t>
  </si>
  <si>
    <t>Wpływy z tytułu przekształcenia prawa użytkowania wieczystego przysł.osobom fizycznym w prawo własności</t>
  </si>
  <si>
    <t>075</t>
  </si>
  <si>
    <t>Dochody z najmu i dzierżawy składników majątkowych Skarbu Państwa lub jst oraz innych umów o podobnym charakterze</t>
  </si>
  <si>
    <t>083</t>
  </si>
  <si>
    <t>Dział 600</t>
  </si>
  <si>
    <t>Transport i łączność</t>
  </si>
  <si>
    <t>045</t>
  </si>
  <si>
    <t>Wpływy z opłaty administracyjnej...</t>
  </si>
  <si>
    <t>Dotacje celowe otrzymane  z budżetu państwa na realizację własnych zadań bieżących gmin</t>
  </si>
  <si>
    <t>077</t>
  </si>
  <si>
    <t>Wpływy z tytułu odpłatnego nabycia prawa własności nieruchomości</t>
  </si>
  <si>
    <t>Nazwa</t>
  </si>
  <si>
    <t>działu</t>
  </si>
  <si>
    <t>Dochody z najmu i dzierżawy składników majątkowych SP lub jst ...</t>
  </si>
  <si>
    <t>O92</t>
  </si>
  <si>
    <t>Zał. Nr 1</t>
  </si>
  <si>
    <t>Dochody  budżetowe na 2002 rok</t>
  </si>
  <si>
    <t xml:space="preserve">Wpływy z usług </t>
  </si>
  <si>
    <t>Plan</t>
  </si>
  <si>
    <t>Dochody z najmu i dzierżawy składników majątkowych SP, jst lub innych jed. zaliczanych do sektora fin.publicznych....</t>
  </si>
  <si>
    <t>049</t>
  </si>
  <si>
    <t>wpływy z innych lokalnych opłat pobieranych przez jst.na podstawie odrębnych ustaw</t>
  </si>
  <si>
    <t>Wykonanie</t>
  </si>
  <si>
    <t>01.01.2002 r</t>
  </si>
  <si>
    <t>Wykonanie %</t>
  </si>
  <si>
    <t>Dział 921</t>
  </si>
  <si>
    <t>Kultura i ochrona dziedzictwa narodowego</t>
  </si>
  <si>
    <t>dotacja celowa otrzymana od samorządu wojewódzkiego na zadania bieżące realizowane na podstawie porozumień między jednostkami samorządu terytorialnego</t>
  </si>
  <si>
    <t>058</t>
  </si>
  <si>
    <t>Dochody z najmu i dzierżawy składników majątkowych SP, jst lub innych jed. zalicz. do sektora fin. publicz....</t>
  </si>
  <si>
    <t>056</t>
  </si>
  <si>
    <t>zaległości z podatków zniesionych</t>
  </si>
  <si>
    <t>033</t>
  </si>
  <si>
    <t>Podatek leśny</t>
  </si>
  <si>
    <t>31.12.2002 r</t>
  </si>
  <si>
    <t>628</t>
  </si>
  <si>
    <t>środki otrzymane od pozostałych jednostek zaliczanych do sektora finansów publicznych</t>
  </si>
  <si>
    <t>633</t>
  </si>
  <si>
    <t>dotacje celowe otrzymane z budżetu państwa na realizację inwestycji i zakupów inwestycyjnych własnych gmin</t>
  </si>
  <si>
    <t>wpływy z różnych dochodów</t>
  </si>
  <si>
    <t>-</t>
  </si>
  <si>
    <t>Podatek od dział.gosp.osób fizycznych oplacany w formie karty podatkowej</t>
  </si>
  <si>
    <t xml:space="preserve">Wpływy z różnych dochodów                 </t>
  </si>
  <si>
    <t>w tym:                                                  należności po zlikwidowanym zakładzie budżetowym MZMK</t>
  </si>
  <si>
    <t>Grzywny i inne kary pieniężne...    (należności zasądzone)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</si>
</sst>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0.0"/>
    <numFmt numFmtId="173" formatCode="#,##0.0\ _z_ł"/>
    <numFmt numFmtId="174" formatCode="#,##0.00\ _z_ł"/>
    <numFmt numFmtId="175" formatCode="0.0%"/>
    <numFmt numFmtId="176" formatCode="#,##0.0\ &quot;zł&quot;"/>
  </numFmts>
  <fonts count="6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3" fillId="0" borderId="2" xfId="0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3" fillId="0" borderId="9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9" fontId="3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3" fillId="0" borderId="1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vertical="top"/>
    </xf>
    <xf numFmtId="0" fontId="1" fillId="0" borderId="9" xfId="0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4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8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wrapText="1"/>
    </xf>
    <xf numFmtId="0" fontId="1" fillId="0" borderId="8" xfId="0" applyFont="1" applyBorder="1" applyAlignment="1">
      <alignment vertical="top" wrapText="1"/>
    </xf>
    <xf numFmtId="166" fontId="1" fillId="0" borderId="1" xfId="15" applyNumberFormat="1" applyFont="1" applyBorder="1" applyAlignment="1">
      <alignment/>
    </xf>
    <xf numFmtId="166" fontId="1" fillId="0" borderId="4" xfId="15" applyNumberFormat="1" applyFont="1" applyBorder="1" applyAlignment="1">
      <alignment vertical="center"/>
    </xf>
    <xf numFmtId="166" fontId="1" fillId="0" borderId="2" xfId="15" applyNumberFormat="1" applyFont="1" applyBorder="1" applyAlignment="1">
      <alignment vertical="center"/>
    </xf>
    <xf numFmtId="166" fontId="1" fillId="0" borderId="0" xfId="15" applyNumberFormat="1" applyFont="1" applyBorder="1" applyAlignment="1">
      <alignment/>
    </xf>
    <xf numFmtId="166" fontId="1" fillId="0" borderId="8" xfId="15" applyNumberFormat="1" applyFont="1" applyBorder="1" applyAlignment="1">
      <alignment vertical="center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4" xfId="15" applyNumberFormat="1" applyFont="1" applyBorder="1" applyAlignment="1">
      <alignment/>
    </xf>
    <xf numFmtId="166" fontId="1" fillId="0" borderId="4" xfId="15" applyNumberFormat="1" applyFont="1" applyBorder="1" applyAlignment="1">
      <alignment vertical="top"/>
    </xf>
    <xf numFmtId="166" fontId="2" fillId="0" borderId="0" xfId="15" applyNumberFormat="1" applyFont="1" applyAlignment="1">
      <alignment/>
    </xf>
    <xf numFmtId="166" fontId="3" fillId="0" borderId="4" xfId="15" applyNumberFormat="1" applyFont="1" applyBorder="1" applyAlignment="1">
      <alignment/>
    </xf>
    <xf numFmtId="166" fontId="1" fillId="0" borderId="0" xfId="15" applyNumberFormat="1" applyFont="1" applyBorder="1" applyAlignment="1">
      <alignment vertical="center"/>
    </xf>
    <xf numFmtId="166" fontId="0" fillId="0" borderId="0" xfId="15" applyNumberFormat="1" applyAlignment="1">
      <alignment/>
    </xf>
    <xf numFmtId="0" fontId="1" fillId="0" borderId="11" xfId="0" applyFont="1" applyBorder="1" applyAlignment="1">
      <alignment wrapText="1"/>
    </xf>
    <xf numFmtId="166" fontId="1" fillId="0" borderId="7" xfId="15" applyNumberFormat="1" applyFont="1" applyBorder="1" applyAlignment="1">
      <alignment/>
    </xf>
    <xf numFmtId="166" fontId="1" fillId="0" borderId="7" xfId="15" applyNumberFormat="1" applyFont="1" applyBorder="1" applyAlignment="1">
      <alignment vertical="center"/>
    </xf>
    <xf numFmtId="166" fontId="1" fillId="0" borderId="5" xfId="15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166" fontId="1" fillId="0" borderId="1" xfId="15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1" fontId="1" fillId="0" borderId="2" xfId="17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1" fontId="3" fillId="0" borderId="8" xfId="0" applyNumberFormat="1" applyFont="1" applyBorder="1" applyAlignment="1">
      <alignment/>
    </xf>
    <xf numFmtId="41" fontId="1" fillId="0" borderId="1" xfId="17" applyNumberFormat="1" applyFont="1" applyBorder="1" applyAlignment="1">
      <alignment vertical="center"/>
    </xf>
    <xf numFmtId="41" fontId="1" fillId="0" borderId="8" xfId="17" applyNumberFormat="1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41" fontId="3" fillId="0" borderId="2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1" fillId="0" borderId="4" xfId="17" applyNumberFormat="1" applyFont="1" applyBorder="1" applyAlignment="1">
      <alignment vertical="center"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3" fillId="0" borderId="2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2" xfId="17" applyNumberFormat="1" applyFont="1" applyBorder="1" applyAlignment="1">
      <alignment vertical="top"/>
    </xf>
    <xf numFmtId="41" fontId="3" fillId="0" borderId="1" xfId="0" applyNumberFormat="1" applyFont="1" applyBorder="1" applyAlignment="1">
      <alignment/>
    </xf>
    <xf numFmtId="41" fontId="1" fillId="0" borderId="4" xfId="17" applyNumberFormat="1" applyFont="1" applyBorder="1" applyAlignment="1">
      <alignment vertical="top"/>
    </xf>
    <xf numFmtId="41" fontId="2" fillId="0" borderId="0" xfId="0" applyNumberFormat="1" applyFont="1" applyAlignment="1">
      <alignment/>
    </xf>
    <xf numFmtId="41" fontId="3" fillId="0" borderId="4" xfId="17" applyNumberFormat="1" applyFont="1" applyBorder="1" applyAlignment="1">
      <alignment vertical="top"/>
    </xf>
    <xf numFmtId="41" fontId="3" fillId="0" borderId="1" xfId="17" applyNumberFormat="1" applyFont="1" applyBorder="1" applyAlignment="1">
      <alignment vertical="center"/>
    </xf>
    <xf numFmtId="41" fontId="3" fillId="0" borderId="8" xfId="0" applyNumberFormat="1" applyFont="1" applyBorder="1" applyAlignment="1">
      <alignment shrinkToFit="1"/>
    </xf>
    <xf numFmtId="41" fontId="1" fillId="0" borderId="0" xfId="17" applyNumberFormat="1" applyFont="1" applyBorder="1" applyAlignment="1">
      <alignment vertical="center"/>
    </xf>
    <xf numFmtId="41" fontId="3" fillId="0" borderId="2" xfId="17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8" xfId="17" applyNumberFormat="1" applyFont="1" applyBorder="1" applyAlignment="1">
      <alignment vertical="center"/>
    </xf>
    <xf numFmtId="41" fontId="1" fillId="0" borderId="13" xfId="17" applyNumberFormat="1" applyFont="1" applyBorder="1" applyAlignment="1">
      <alignment vertical="center"/>
    </xf>
    <xf numFmtId="166" fontId="1" fillId="0" borderId="13" xfId="15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top" wrapText="1"/>
    </xf>
    <xf numFmtId="41" fontId="1" fillId="0" borderId="2" xfId="0" applyNumberFormat="1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wrapText="1"/>
    </xf>
    <xf numFmtId="166" fontId="1" fillId="0" borderId="4" xfId="15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166" fontId="1" fillId="0" borderId="4" xfId="15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41" fontId="1" fillId="0" borderId="13" xfId="17" applyNumberFormat="1" applyFont="1" applyBorder="1" applyAlignment="1">
      <alignment horizontal="center" vertical="center"/>
    </xf>
    <xf numFmtId="41" fontId="1" fillId="0" borderId="4" xfId="17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590"/>
  <sheetViews>
    <sheetView tabSelected="1" view="pageBreakPreview" zoomScale="60" zoomScaleNormal="75" workbookViewId="0" topLeftCell="A1">
      <selection activeCell="E149" sqref="E149"/>
    </sheetView>
  </sheetViews>
  <sheetFormatPr defaultColWidth="9.00390625" defaultRowHeight="12.75"/>
  <cols>
    <col min="1" max="1" width="14.375" style="0" customWidth="1"/>
    <col min="2" max="2" width="15.625" style="1" customWidth="1"/>
    <col min="3" max="3" width="46.00390625" style="0" customWidth="1"/>
    <col min="4" max="4" width="24.25390625" style="0" customWidth="1"/>
    <col min="5" max="5" width="20.25390625" style="0" customWidth="1"/>
    <col min="6" max="6" width="20.00390625" style="0" customWidth="1"/>
    <col min="7" max="7" width="13.875" style="0" customWidth="1"/>
  </cols>
  <sheetData>
    <row r="1" ht="18">
      <c r="C1" s="4"/>
    </row>
    <row r="2" spans="1:7" ht="18">
      <c r="A2" s="4"/>
      <c r="B2" s="2"/>
      <c r="C2" s="7" t="s">
        <v>95</v>
      </c>
      <c r="D2" s="8" t="s">
        <v>66</v>
      </c>
      <c r="G2" s="8" t="s">
        <v>94</v>
      </c>
    </row>
    <row r="3" spans="1:4" ht="18">
      <c r="A3" s="4"/>
      <c r="B3" s="2"/>
      <c r="C3" s="8" t="s">
        <v>66</v>
      </c>
      <c r="D3" s="3"/>
    </row>
    <row r="4" spans="1:7" ht="18">
      <c r="A4" s="4"/>
      <c r="B4" s="2"/>
      <c r="C4" s="9"/>
      <c r="G4" s="10" t="s">
        <v>66</v>
      </c>
    </row>
    <row r="5" spans="1:7" ht="27.75" customHeight="1">
      <c r="A5" s="4"/>
      <c r="B5" s="11" t="s">
        <v>90</v>
      </c>
      <c r="C5" s="12" t="s">
        <v>0</v>
      </c>
      <c r="D5" s="13" t="s">
        <v>97</v>
      </c>
      <c r="E5" s="13" t="s">
        <v>97</v>
      </c>
      <c r="F5" s="13" t="s">
        <v>101</v>
      </c>
      <c r="G5" s="13" t="s">
        <v>103</v>
      </c>
    </row>
    <row r="6" spans="1:7" ht="18">
      <c r="A6" s="4"/>
      <c r="B6" s="14" t="s">
        <v>91</v>
      </c>
      <c r="C6" s="15"/>
      <c r="D6" s="16" t="s">
        <v>102</v>
      </c>
      <c r="E6" s="16" t="s">
        <v>113</v>
      </c>
      <c r="F6" s="16" t="s">
        <v>113</v>
      </c>
      <c r="G6" s="16"/>
    </row>
    <row r="7" spans="1:7" ht="18">
      <c r="A7" s="4"/>
      <c r="B7" s="17">
        <v>1</v>
      </c>
      <c r="C7" s="18">
        <v>2</v>
      </c>
      <c r="D7" s="19">
        <v>3</v>
      </c>
      <c r="E7" s="19">
        <v>4</v>
      </c>
      <c r="F7" s="19">
        <v>5</v>
      </c>
      <c r="G7" s="19">
        <v>6</v>
      </c>
    </row>
    <row r="8" spans="1:7" ht="18">
      <c r="A8" s="4"/>
      <c r="B8" s="20"/>
      <c r="C8" s="18"/>
      <c r="D8" s="21"/>
      <c r="E8" s="21"/>
      <c r="F8" s="21"/>
      <c r="G8" s="102"/>
    </row>
    <row r="9" spans="1:7" ht="18">
      <c r="A9" s="4"/>
      <c r="B9" s="22" t="s">
        <v>83</v>
      </c>
      <c r="C9" s="23" t="s">
        <v>84</v>
      </c>
      <c r="D9" s="128">
        <f>SUM(D11:D13)</f>
        <v>26400</v>
      </c>
      <c r="E9" s="128">
        <f>SUM(E12:E12)</f>
        <v>26400</v>
      </c>
      <c r="F9" s="128">
        <f>SUM(F11:F13)</f>
        <v>57149</v>
      </c>
      <c r="G9" s="104">
        <f>SUM(F9/E9)*100</f>
        <v>216.47348484848484</v>
      </c>
    </row>
    <row r="10" spans="1:7" ht="18">
      <c r="A10" s="4"/>
      <c r="B10" s="92"/>
      <c r="C10" s="119"/>
      <c r="D10" s="129"/>
      <c r="E10" s="129"/>
      <c r="F10" s="129"/>
      <c r="G10" s="120"/>
    </row>
    <row r="11" spans="1:7" ht="30.75">
      <c r="A11" s="4"/>
      <c r="B11" s="26" t="s">
        <v>99</v>
      </c>
      <c r="C11" s="27" t="s">
        <v>100</v>
      </c>
      <c r="D11" s="130">
        <v>0</v>
      </c>
      <c r="E11" s="130">
        <v>0</v>
      </c>
      <c r="F11" s="130">
        <v>820</v>
      </c>
      <c r="G11" s="103" t="s">
        <v>119</v>
      </c>
    </row>
    <row r="12" spans="1:7" ht="30.75">
      <c r="A12" s="4"/>
      <c r="B12" s="26" t="s">
        <v>80</v>
      </c>
      <c r="C12" s="27" t="s">
        <v>92</v>
      </c>
      <c r="D12" s="130">
        <v>26400</v>
      </c>
      <c r="E12" s="130">
        <v>26400</v>
      </c>
      <c r="F12" s="130">
        <v>56138</v>
      </c>
      <c r="G12" s="103">
        <f>SUM(F12/E12)*100</f>
        <v>212.6439393939394</v>
      </c>
    </row>
    <row r="13" spans="1:7" ht="18">
      <c r="A13" s="4"/>
      <c r="B13" s="26" t="s">
        <v>10</v>
      </c>
      <c r="C13" s="27" t="s">
        <v>118</v>
      </c>
      <c r="D13" s="130">
        <v>0</v>
      </c>
      <c r="E13" s="130">
        <v>0</v>
      </c>
      <c r="F13" s="130">
        <v>191</v>
      </c>
      <c r="G13" s="103" t="s">
        <v>119</v>
      </c>
    </row>
    <row r="14" spans="1:7" ht="18">
      <c r="A14" s="4"/>
      <c r="B14" s="28"/>
      <c r="C14" s="27"/>
      <c r="D14" s="122"/>
      <c r="E14" s="122"/>
      <c r="F14" s="122"/>
      <c r="G14" s="104"/>
    </row>
    <row r="15" spans="1:7" ht="18">
      <c r="A15" s="4"/>
      <c r="B15" s="29"/>
      <c r="C15" s="30"/>
      <c r="D15" s="123"/>
      <c r="E15" s="123"/>
      <c r="F15" s="123"/>
      <c r="G15" s="116"/>
    </row>
    <row r="16" spans="1:7" ht="18.75" customHeight="1">
      <c r="A16" s="4"/>
      <c r="B16" s="22" t="s">
        <v>2</v>
      </c>
      <c r="C16" s="31" t="s">
        <v>3</v>
      </c>
      <c r="D16" s="124">
        <f>SUM(D17,D18,D19,D20,D21,D23,D25)</f>
        <v>7864748</v>
      </c>
      <c r="E16" s="124">
        <f>SUM(E17,E18,E19,E20,E21,E23,E25)</f>
        <v>11753348</v>
      </c>
      <c r="F16" s="124">
        <f>SUM(F17,F18,F19,F20,F21,F23,F25)</f>
        <v>10839497</v>
      </c>
      <c r="G16" s="106">
        <f aca="true" t="shared" si="0" ref="G16:G21">SUM(F16/E16)*100</f>
        <v>92.2247601279227</v>
      </c>
    </row>
    <row r="17" spans="1:7" ht="37.5" customHeight="1">
      <c r="A17" s="4"/>
      <c r="B17" s="32" t="s">
        <v>63</v>
      </c>
      <c r="C17" s="33" t="s">
        <v>64</v>
      </c>
      <c r="D17" s="125">
        <v>320362</v>
      </c>
      <c r="E17" s="125">
        <v>320362</v>
      </c>
      <c r="F17" s="125">
        <v>340759</v>
      </c>
      <c r="G17" s="104">
        <f t="shared" si="0"/>
        <v>106.36685998963674</v>
      </c>
    </row>
    <row r="18" spans="1:7" ht="45.75" customHeight="1">
      <c r="A18" s="4"/>
      <c r="B18" s="34" t="s">
        <v>80</v>
      </c>
      <c r="C18" s="35" t="s">
        <v>98</v>
      </c>
      <c r="D18" s="125">
        <v>1900000</v>
      </c>
      <c r="E18" s="125">
        <v>4254760</v>
      </c>
      <c r="F18" s="125">
        <v>4295686</v>
      </c>
      <c r="G18" s="104">
        <f t="shared" si="0"/>
        <v>100.96188739200332</v>
      </c>
    </row>
    <row r="19" spans="1:7" ht="53.25" customHeight="1">
      <c r="A19" s="4"/>
      <c r="B19" s="34" t="s">
        <v>78</v>
      </c>
      <c r="C19" s="35" t="s">
        <v>79</v>
      </c>
      <c r="D19" s="126">
        <v>74607</v>
      </c>
      <c r="E19" s="126">
        <v>74607</v>
      </c>
      <c r="F19" s="126">
        <v>178357</v>
      </c>
      <c r="G19" s="106">
        <f t="shared" si="0"/>
        <v>239.06201830927392</v>
      </c>
    </row>
    <row r="20" spans="1:7" ht="24.75" customHeight="1">
      <c r="A20" s="4"/>
      <c r="B20" s="34" t="s">
        <v>82</v>
      </c>
      <c r="C20" s="36" t="s">
        <v>96</v>
      </c>
      <c r="D20" s="126">
        <v>1455000</v>
      </c>
      <c r="E20" s="126">
        <v>2988840</v>
      </c>
      <c r="F20" s="126">
        <v>2781697</v>
      </c>
      <c r="G20" s="104">
        <f t="shared" si="0"/>
        <v>93.06945169363365</v>
      </c>
    </row>
    <row r="21" spans="1:7" ht="39" customHeight="1">
      <c r="A21" s="4"/>
      <c r="B21" s="32" t="s">
        <v>88</v>
      </c>
      <c r="C21" s="37" t="s">
        <v>89</v>
      </c>
      <c r="D21" s="126">
        <v>2265519</v>
      </c>
      <c r="E21" s="126">
        <v>2265519</v>
      </c>
      <c r="F21" s="126">
        <v>2622690</v>
      </c>
      <c r="G21" s="103">
        <f t="shared" si="0"/>
        <v>115.7655265747054</v>
      </c>
    </row>
    <row r="22" spans="1:7" ht="18.75" customHeight="1">
      <c r="A22" s="4"/>
      <c r="B22" s="24"/>
      <c r="C22" s="38"/>
      <c r="D22" s="131"/>
      <c r="E22" s="131"/>
      <c r="F22" s="131"/>
      <c r="G22" s="102"/>
    </row>
    <row r="23" spans="1:7" ht="19.5" customHeight="1">
      <c r="A23" s="4"/>
      <c r="B23" s="28" t="s">
        <v>46</v>
      </c>
      <c r="C23" s="38" t="s">
        <v>47</v>
      </c>
      <c r="D23" s="130">
        <v>849260</v>
      </c>
      <c r="E23" s="130">
        <v>849260</v>
      </c>
      <c r="F23" s="130">
        <v>428289</v>
      </c>
      <c r="G23" s="103">
        <f>SUM(F23/E23)*100</f>
        <v>50.43084567741328</v>
      </c>
    </row>
    <row r="24" spans="1:7" ht="23.25" customHeight="1">
      <c r="A24" s="4"/>
      <c r="B24" s="39"/>
      <c r="C24" s="40"/>
      <c r="D24" s="132"/>
      <c r="E24" s="132"/>
      <c r="F24" s="132"/>
      <c r="G24" s="107"/>
    </row>
    <row r="25" spans="1:7" ht="22.5" customHeight="1">
      <c r="A25" s="4"/>
      <c r="B25" s="34" t="s">
        <v>10</v>
      </c>
      <c r="C25" s="45" t="s">
        <v>121</v>
      </c>
      <c r="D25" s="155">
        <v>1000000</v>
      </c>
      <c r="E25" s="155">
        <v>1000000</v>
      </c>
      <c r="F25" s="155">
        <v>192019</v>
      </c>
      <c r="G25" s="103">
        <f>SUM(F25/E25)*100</f>
        <v>19.2019</v>
      </c>
    </row>
    <row r="26" spans="1:7" ht="46.5" customHeight="1">
      <c r="A26" s="4"/>
      <c r="B26" s="77"/>
      <c r="C26" s="40" t="s">
        <v>122</v>
      </c>
      <c r="D26" s="154">
        <v>1000000</v>
      </c>
      <c r="E26" s="154">
        <v>1000000</v>
      </c>
      <c r="F26" s="154">
        <v>190987</v>
      </c>
      <c r="G26" s="104">
        <f>SUM(F26/E26)*100</f>
        <v>19.098699999999997</v>
      </c>
    </row>
    <row r="27" spans="1:7" ht="15.75" customHeight="1">
      <c r="A27" s="4"/>
      <c r="B27" s="42"/>
      <c r="C27" s="43"/>
      <c r="D27" s="133"/>
      <c r="E27" s="133"/>
      <c r="F27" s="133"/>
      <c r="G27" s="108"/>
    </row>
    <row r="28" spans="1:7" ht="15.75" customHeight="1">
      <c r="A28" s="4"/>
      <c r="B28" s="44"/>
      <c r="C28" s="45"/>
      <c r="D28" s="131"/>
      <c r="E28" s="131"/>
      <c r="F28" s="131"/>
      <c r="G28" s="102"/>
    </row>
    <row r="29" spans="1:7" ht="24" customHeight="1">
      <c r="A29" s="4"/>
      <c r="B29" s="46" t="s">
        <v>71</v>
      </c>
      <c r="C29" s="47" t="s">
        <v>72</v>
      </c>
      <c r="D29" s="134">
        <f>SUM(D34:D36)</f>
        <v>12000</v>
      </c>
      <c r="E29" s="134">
        <f>SUM(E32:E36)</f>
        <v>44000</v>
      </c>
      <c r="F29" s="134">
        <f>SUM(F30:F36)</f>
        <v>135663</v>
      </c>
      <c r="G29" s="104">
        <f>SUM(F29/E29)*100</f>
        <v>308.325</v>
      </c>
    </row>
    <row r="30" spans="1:7" ht="24" customHeight="1">
      <c r="A30" s="4"/>
      <c r="B30" s="161" t="s">
        <v>107</v>
      </c>
      <c r="C30" s="160" t="s">
        <v>123</v>
      </c>
      <c r="D30" s="135"/>
      <c r="E30" s="136"/>
      <c r="F30" s="136"/>
      <c r="G30" s="112"/>
    </row>
    <row r="31" spans="1:7" ht="18.75" customHeight="1">
      <c r="A31" s="4"/>
      <c r="B31" s="162"/>
      <c r="C31" s="160"/>
      <c r="D31" s="135"/>
      <c r="E31" s="136"/>
      <c r="F31" s="137">
        <v>9571</v>
      </c>
      <c r="G31" s="103"/>
    </row>
    <row r="32" spans="1:7" ht="31.5" customHeight="1">
      <c r="A32" s="4"/>
      <c r="B32" s="26" t="s">
        <v>80</v>
      </c>
      <c r="C32" s="160" t="s">
        <v>108</v>
      </c>
      <c r="D32" s="136"/>
      <c r="E32" s="138">
        <v>32000</v>
      </c>
      <c r="F32" s="137">
        <v>114092</v>
      </c>
      <c r="G32" s="157">
        <f>SUM(F32/E32)*100</f>
        <v>356.5375</v>
      </c>
    </row>
    <row r="33" spans="1:7" ht="29.25" customHeight="1">
      <c r="A33" s="4"/>
      <c r="B33" s="26"/>
      <c r="C33" s="168"/>
      <c r="D33" s="136"/>
      <c r="E33" s="136"/>
      <c r="F33" s="136"/>
      <c r="G33" s="112"/>
    </row>
    <row r="34" spans="1:7" ht="18">
      <c r="A34" s="4"/>
      <c r="B34" s="48" t="s">
        <v>66</v>
      </c>
      <c r="C34" s="171" t="s">
        <v>36</v>
      </c>
      <c r="D34" s="131"/>
      <c r="E34" s="131"/>
      <c r="F34" s="131"/>
      <c r="G34" s="102"/>
    </row>
    <row r="35" spans="1:7" ht="18">
      <c r="A35" s="4"/>
      <c r="B35" s="24"/>
      <c r="C35" s="171"/>
      <c r="D35" s="138"/>
      <c r="E35" s="138"/>
      <c r="F35" s="137"/>
      <c r="G35" s="109"/>
    </row>
    <row r="36" spans="1:7" ht="23.25" customHeight="1">
      <c r="A36" s="4"/>
      <c r="B36" s="49" t="s">
        <v>13</v>
      </c>
      <c r="C36" s="171"/>
      <c r="D36" s="139">
        <v>12000</v>
      </c>
      <c r="E36" s="139">
        <v>12000</v>
      </c>
      <c r="F36" s="139">
        <v>12000</v>
      </c>
      <c r="G36" s="104">
        <f>SUM(F36/E36)*100</f>
        <v>100</v>
      </c>
    </row>
    <row r="37" spans="1:7" ht="18">
      <c r="A37" s="4"/>
      <c r="B37" s="2"/>
      <c r="C37" s="3"/>
      <c r="D37" s="133"/>
      <c r="E37" s="133"/>
      <c r="F37" s="133"/>
      <c r="G37" s="116"/>
    </row>
    <row r="38" spans="1:7" ht="24" customHeight="1">
      <c r="A38" s="4"/>
      <c r="B38" s="50" t="s">
        <v>4</v>
      </c>
      <c r="C38" s="51" t="s">
        <v>5</v>
      </c>
      <c r="D38" s="140">
        <f>SUM(D40:D50)</f>
        <v>561930</v>
      </c>
      <c r="E38" s="140">
        <f>SUM(E40:E50)</f>
        <v>556180</v>
      </c>
      <c r="F38" s="140">
        <f>SUM(F40:F50)</f>
        <v>471481</v>
      </c>
      <c r="G38" s="103">
        <f>SUM(F38/E38)*100</f>
        <v>84.7712970621022</v>
      </c>
    </row>
    <row r="39" spans="1:7" ht="18">
      <c r="A39" s="4"/>
      <c r="B39" s="39"/>
      <c r="C39" s="52"/>
      <c r="D39" s="132"/>
      <c r="E39" s="132"/>
      <c r="F39" s="132"/>
      <c r="G39" s="107"/>
    </row>
    <row r="40" spans="1:7" ht="22.5" customHeight="1">
      <c r="A40" s="4"/>
      <c r="B40" s="32" t="s">
        <v>8</v>
      </c>
      <c r="C40" s="53" t="s">
        <v>9</v>
      </c>
      <c r="D40" s="126">
        <v>4830</v>
      </c>
      <c r="E40" s="126">
        <v>4830</v>
      </c>
      <c r="F40" s="126">
        <v>2930</v>
      </c>
      <c r="G40" s="106">
        <f>SUM(F40/E40)*100</f>
        <v>60.66252587991718</v>
      </c>
    </row>
    <row r="41" spans="1:7" ht="24" customHeight="1">
      <c r="A41" s="4"/>
      <c r="B41" s="34" t="s">
        <v>93</v>
      </c>
      <c r="C41" s="53" t="s">
        <v>47</v>
      </c>
      <c r="D41" s="126">
        <v>130000</v>
      </c>
      <c r="E41" s="126">
        <v>130000</v>
      </c>
      <c r="F41" s="126">
        <v>3158</v>
      </c>
      <c r="G41" s="106">
        <f>SUM(F41/E41)*100</f>
        <v>2.4292307692307693</v>
      </c>
    </row>
    <row r="42" spans="1:7" ht="24" customHeight="1">
      <c r="A42" s="4"/>
      <c r="B42" s="34" t="s">
        <v>10</v>
      </c>
      <c r="C42" s="53" t="s">
        <v>11</v>
      </c>
      <c r="D42" s="126">
        <v>120000</v>
      </c>
      <c r="E42" s="126">
        <v>120000</v>
      </c>
      <c r="F42" s="126">
        <v>164043</v>
      </c>
      <c r="G42" s="103">
        <f>SUM(F42/E42)*100</f>
        <v>136.7025</v>
      </c>
    </row>
    <row r="43" spans="1:7" ht="14.25" customHeight="1">
      <c r="A43" s="4"/>
      <c r="B43" s="48" t="s">
        <v>66</v>
      </c>
      <c r="C43" s="159" t="s">
        <v>1</v>
      </c>
      <c r="D43" s="131"/>
      <c r="E43" s="131"/>
      <c r="F43" s="131"/>
      <c r="G43" s="102"/>
    </row>
    <row r="44" spans="1:7" ht="14.25" customHeight="1">
      <c r="A44" s="4"/>
      <c r="B44" s="28"/>
      <c r="C44" s="159"/>
      <c r="D44" s="138"/>
      <c r="E44" s="138"/>
      <c r="F44" s="138"/>
      <c r="G44" s="109"/>
    </row>
    <row r="45" spans="1:7" ht="12.75" customHeight="1">
      <c r="A45" s="4"/>
      <c r="B45" s="28" t="s">
        <v>12</v>
      </c>
      <c r="C45" s="159"/>
      <c r="D45" s="141">
        <v>286500</v>
      </c>
      <c r="E45" s="141">
        <v>280750</v>
      </c>
      <c r="F45" s="141">
        <v>280750</v>
      </c>
      <c r="G45" s="103">
        <f>SUM(F45/E45)*100</f>
        <v>100</v>
      </c>
    </row>
    <row r="46" spans="1:7" ht="11.25" customHeight="1">
      <c r="A46" s="4"/>
      <c r="B46" s="28"/>
      <c r="C46" s="159"/>
      <c r="D46" s="138"/>
      <c r="E46" s="138"/>
      <c r="F46" s="138"/>
      <c r="G46" s="109"/>
    </row>
    <row r="47" spans="1:7" ht="13.5" customHeight="1">
      <c r="A47" s="4"/>
      <c r="B47" s="54"/>
      <c r="C47" s="159"/>
      <c r="D47" s="132"/>
      <c r="E47" s="132"/>
      <c r="F47" s="132"/>
      <c r="G47" s="107"/>
    </row>
    <row r="48" spans="1:7" ht="13.5" customHeight="1">
      <c r="A48" s="4"/>
      <c r="B48" s="48" t="s">
        <v>66</v>
      </c>
      <c r="C48" s="163" t="s">
        <v>36</v>
      </c>
      <c r="D48" s="131"/>
      <c r="E48" s="131"/>
      <c r="F48" s="131"/>
      <c r="G48" s="102"/>
    </row>
    <row r="49" spans="1:7" ht="12.75" customHeight="1">
      <c r="A49" s="4"/>
      <c r="B49" s="24"/>
      <c r="C49" s="169"/>
      <c r="D49" s="138"/>
      <c r="E49" s="138"/>
      <c r="F49" s="138"/>
      <c r="G49" s="109"/>
    </row>
    <row r="50" spans="1:7" ht="14.25" customHeight="1">
      <c r="A50" s="4"/>
      <c r="B50" s="28" t="s">
        <v>13</v>
      </c>
      <c r="C50" s="169"/>
      <c r="D50" s="141">
        <v>20600</v>
      </c>
      <c r="E50" s="141">
        <v>20600</v>
      </c>
      <c r="F50" s="141">
        <v>20600</v>
      </c>
      <c r="G50" s="103">
        <f>SUM(F50/E50)*100</f>
        <v>100</v>
      </c>
    </row>
    <row r="51" spans="1:7" ht="14.25" customHeight="1">
      <c r="A51" s="4"/>
      <c r="B51" s="24"/>
      <c r="C51" s="169"/>
      <c r="D51" s="138"/>
      <c r="E51" s="138"/>
      <c r="F51" s="138"/>
      <c r="G51" s="109"/>
    </row>
    <row r="52" spans="1:7" ht="16.5" customHeight="1">
      <c r="A52" s="4"/>
      <c r="B52" s="39"/>
      <c r="C52" s="170"/>
      <c r="D52" s="132"/>
      <c r="E52" s="132"/>
      <c r="F52" s="132"/>
      <c r="G52" s="107"/>
    </row>
    <row r="53" spans="1:7" ht="18">
      <c r="A53" s="4"/>
      <c r="B53" s="5"/>
      <c r="C53" s="6"/>
      <c r="D53" s="142"/>
      <c r="E53" s="142"/>
      <c r="F53" s="142"/>
      <c r="G53" s="111"/>
    </row>
    <row r="54" spans="1:7" ht="12.75" customHeight="1">
      <c r="A54" s="4"/>
      <c r="B54" s="57" t="s">
        <v>66</v>
      </c>
      <c r="C54" s="166" t="s">
        <v>67</v>
      </c>
      <c r="D54" s="131"/>
      <c r="E54" s="131"/>
      <c r="F54" s="131"/>
      <c r="G54" s="102"/>
    </row>
    <row r="55" spans="1:7" ht="18">
      <c r="A55" s="4"/>
      <c r="B55" s="58" t="s">
        <v>14</v>
      </c>
      <c r="C55" s="167"/>
      <c r="D55" s="143">
        <f>SUM(D60)</f>
        <v>5880</v>
      </c>
      <c r="E55" s="143">
        <f>SUM(E60)</f>
        <v>81054.34</v>
      </c>
      <c r="F55" s="143">
        <f>SUM(F60)</f>
        <v>80100</v>
      </c>
      <c r="G55" s="103">
        <f>SUM(F55/E55)*100</f>
        <v>98.82259234977424</v>
      </c>
    </row>
    <row r="56" spans="1:7" ht="18">
      <c r="A56" s="4"/>
      <c r="B56" s="58"/>
      <c r="C56" s="167"/>
      <c r="D56" s="138"/>
      <c r="E56" s="138"/>
      <c r="F56" s="138"/>
      <c r="G56" s="109"/>
    </row>
    <row r="57" spans="1:7" ht="18">
      <c r="A57" s="4"/>
      <c r="B57" s="59"/>
      <c r="C57" s="60"/>
      <c r="D57" s="132"/>
      <c r="E57" s="132"/>
      <c r="F57" s="132"/>
      <c r="G57" s="107"/>
    </row>
    <row r="58" spans="1:7" ht="14.25" customHeight="1">
      <c r="A58" s="4"/>
      <c r="B58" s="28" t="s">
        <v>66</v>
      </c>
      <c r="C58" s="163" t="s">
        <v>1</v>
      </c>
      <c r="D58" s="131"/>
      <c r="E58" s="131"/>
      <c r="F58" s="131"/>
      <c r="G58" s="102"/>
    </row>
    <row r="59" spans="1:7" ht="14.25" customHeight="1">
      <c r="A59" s="4"/>
      <c r="B59" s="24"/>
      <c r="C59" s="164"/>
      <c r="D59" s="138"/>
      <c r="E59" s="138"/>
      <c r="F59" s="138"/>
      <c r="G59" s="109"/>
    </row>
    <row r="60" spans="1:7" ht="18">
      <c r="A60" s="4"/>
      <c r="B60" s="28" t="s">
        <v>12</v>
      </c>
      <c r="C60" s="164"/>
      <c r="D60" s="141">
        <v>5880</v>
      </c>
      <c r="E60" s="141">
        <v>81054.34</v>
      </c>
      <c r="F60" s="141">
        <v>80100</v>
      </c>
      <c r="G60" s="103">
        <f>SUM(F60/E60)*100</f>
        <v>98.82259234977424</v>
      </c>
    </row>
    <row r="61" spans="1:7" ht="14.25" customHeight="1">
      <c r="A61" s="4"/>
      <c r="B61" s="24"/>
      <c r="C61" s="164"/>
      <c r="D61" s="138"/>
      <c r="E61" s="138"/>
      <c r="F61" s="138"/>
      <c r="G61" s="109"/>
    </row>
    <row r="62" spans="1:7" ht="11.25" customHeight="1">
      <c r="A62" s="4"/>
      <c r="B62" s="39"/>
      <c r="C62" s="165"/>
      <c r="D62" s="132"/>
      <c r="E62" s="132"/>
      <c r="F62" s="132"/>
      <c r="G62" s="107"/>
    </row>
    <row r="63" spans="1:7" ht="18">
      <c r="A63" s="4"/>
      <c r="B63" s="2"/>
      <c r="C63" s="3"/>
      <c r="D63" s="133"/>
      <c r="E63" s="133"/>
      <c r="F63" s="133"/>
      <c r="G63" s="116"/>
    </row>
    <row r="64" spans="1:7" ht="18">
      <c r="A64" s="4"/>
      <c r="B64" s="50" t="s">
        <v>15</v>
      </c>
      <c r="C64" s="175" t="s">
        <v>65</v>
      </c>
      <c r="D64" s="140">
        <f>SUM(D67:D70)</f>
        <v>9000</v>
      </c>
      <c r="E64" s="140">
        <f>SUM(E67:E70)</f>
        <v>9000</v>
      </c>
      <c r="F64" s="140">
        <f>SUM(F67:F70)</f>
        <v>2855</v>
      </c>
      <c r="G64" s="103">
        <f>SUM(F64/E64)*100</f>
        <v>31.722222222222225</v>
      </c>
    </row>
    <row r="65" spans="1:7" ht="18">
      <c r="A65" s="4"/>
      <c r="B65" s="46"/>
      <c r="C65" s="176"/>
      <c r="D65" s="132"/>
      <c r="E65" s="132"/>
      <c r="F65" s="132"/>
      <c r="G65" s="107"/>
    </row>
    <row r="66" spans="1:7" ht="18">
      <c r="A66" s="4"/>
      <c r="B66" s="44"/>
      <c r="C66" s="21"/>
      <c r="D66" s="131"/>
      <c r="E66" s="131"/>
      <c r="F66" s="131"/>
      <c r="G66" s="102"/>
    </row>
    <row r="67" spans="1:7" ht="27" customHeight="1">
      <c r="A67" s="4"/>
      <c r="B67" s="61" t="s">
        <v>16</v>
      </c>
      <c r="C67" s="62" t="s">
        <v>40</v>
      </c>
      <c r="D67" s="130">
        <v>8000</v>
      </c>
      <c r="E67" s="130">
        <v>8000</v>
      </c>
      <c r="F67" s="130">
        <v>1855</v>
      </c>
      <c r="G67" s="103">
        <f>SUM(F67/E67)*100</f>
        <v>23.1875</v>
      </c>
    </row>
    <row r="68" spans="1:7" ht="18">
      <c r="A68" s="4"/>
      <c r="B68" s="54"/>
      <c r="C68" s="63"/>
      <c r="D68" s="132"/>
      <c r="E68" s="132"/>
      <c r="F68" s="132"/>
      <c r="G68" s="107"/>
    </row>
    <row r="69" spans="1:7" ht="18">
      <c r="A69" s="4"/>
      <c r="B69" s="48"/>
      <c r="C69" s="55"/>
      <c r="D69" s="131"/>
      <c r="E69" s="131"/>
      <c r="F69" s="131"/>
      <c r="G69" s="102"/>
    </row>
    <row r="70" spans="1:7" ht="60.75">
      <c r="A70" s="4"/>
      <c r="B70" s="77" t="s">
        <v>12</v>
      </c>
      <c r="C70" s="56" t="s">
        <v>1</v>
      </c>
      <c r="D70" s="122">
        <v>1000</v>
      </c>
      <c r="E70" s="122">
        <v>1000</v>
      </c>
      <c r="F70" s="122">
        <v>1000</v>
      </c>
      <c r="G70" s="104">
        <f>SUM(F70/E70)*100</f>
        <v>100</v>
      </c>
    </row>
    <row r="71" spans="1:7" ht="14.25" customHeight="1">
      <c r="A71" s="4"/>
      <c r="B71" s="95"/>
      <c r="C71" s="91"/>
      <c r="D71" s="123"/>
      <c r="E71" s="123"/>
      <c r="F71" s="123"/>
      <c r="G71" s="105"/>
    </row>
    <row r="72" spans="1:7" ht="18" customHeight="1">
      <c r="A72" s="4"/>
      <c r="B72" s="96"/>
      <c r="C72" s="66"/>
      <c r="D72" s="133"/>
      <c r="E72" s="133"/>
      <c r="F72" s="133"/>
      <c r="G72" s="108"/>
    </row>
    <row r="73" spans="1:7" ht="18" customHeight="1">
      <c r="A73" s="4"/>
      <c r="B73" s="67" t="s">
        <v>17</v>
      </c>
      <c r="C73" s="166" t="s">
        <v>37</v>
      </c>
      <c r="D73" s="131"/>
      <c r="E73" s="131"/>
      <c r="F73" s="131"/>
      <c r="G73" s="102"/>
    </row>
    <row r="74" spans="1:7" ht="18">
      <c r="A74" s="4"/>
      <c r="B74" s="67"/>
      <c r="C74" s="177"/>
      <c r="D74" s="136">
        <f>SUM(D77:D109)</f>
        <v>21273149</v>
      </c>
      <c r="E74" s="136">
        <f>SUM(E77:E109)</f>
        <v>21212886</v>
      </c>
      <c r="F74" s="136">
        <f>SUM(F77:F109)</f>
        <v>19993610</v>
      </c>
      <c r="G74" s="103">
        <f>SUM(F74/E74)*100</f>
        <v>94.25219180454748</v>
      </c>
    </row>
    <row r="75" spans="1:7" ht="18">
      <c r="A75" s="4"/>
      <c r="B75" s="46"/>
      <c r="C75" s="178"/>
      <c r="D75" s="132"/>
      <c r="E75" s="132"/>
      <c r="F75" s="132"/>
      <c r="G75" s="107"/>
    </row>
    <row r="76" spans="1:7" ht="18">
      <c r="A76" s="4"/>
      <c r="B76" s="24"/>
      <c r="C76" s="21"/>
      <c r="D76" s="131"/>
      <c r="E76" s="131"/>
      <c r="F76" s="131"/>
      <c r="G76" s="102"/>
    </row>
    <row r="77" spans="1:7" ht="18">
      <c r="A77" s="4"/>
      <c r="B77" s="28" t="s">
        <v>18</v>
      </c>
      <c r="C77" s="25" t="s">
        <v>19</v>
      </c>
      <c r="D77" s="141">
        <v>8674549</v>
      </c>
      <c r="E77" s="141">
        <v>8614286</v>
      </c>
      <c r="F77" s="141">
        <v>8057700</v>
      </c>
      <c r="G77" s="103">
        <f>SUM(F77/E77)*100</f>
        <v>93.53880286770139</v>
      </c>
    </row>
    <row r="78" spans="1:7" ht="18">
      <c r="A78" s="4"/>
      <c r="B78" s="28"/>
      <c r="C78" s="25"/>
      <c r="D78" s="138"/>
      <c r="E78" s="138"/>
      <c r="F78" s="138"/>
      <c r="G78" s="109"/>
    </row>
    <row r="79" spans="1:7" ht="18">
      <c r="A79" s="4"/>
      <c r="B79" s="28" t="s">
        <v>20</v>
      </c>
      <c r="C79" s="25" t="s">
        <v>21</v>
      </c>
      <c r="D79" s="141">
        <v>280000</v>
      </c>
      <c r="E79" s="141">
        <v>280000</v>
      </c>
      <c r="F79" s="141">
        <v>459308</v>
      </c>
      <c r="G79" s="103">
        <f>SUM(F79/E79)*100</f>
        <v>164.03857142857143</v>
      </c>
    </row>
    <row r="80" spans="1:7" ht="18">
      <c r="A80" s="4"/>
      <c r="B80" s="28"/>
      <c r="C80" s="25"/>
      <c r="D80" s="138"/>
      <c r="E80" s="138"/>
      <c r="F80" s="138"/>
      <c r="G80" s="109"/>
    </row>
    <row r="81" spans="1:7" ht="18">
      <c r="A81" s="4"/>
      <c r="B81" s="28" t="s">
        <v>22</v>
      </c>
      <c r="C81" s="25" t="s">
        <v>23</v>
      </c>
      <c r="D81" s="141">
        <v>10030000</v>
      </c>
      <c r="E81" s="141">
        <v>10030000</v>
      </c>
      <c r="F81" s="141">
        <v>9545290</v>
      </c>
      <c r="G81" s="103">
        <f>SUM(F81/E81)*100</f>
        <v>95.16739780658025</v>
      </c>
    </row>
    <row r="82" spans="1:7" ht="18">
      <c r="A82" s="4"/>
      <c r="B82" s="28"/>
      <c r="C82" s="25"/>
      <c r="D82" s="138"/>
      <c r="E82" s="138"/>
      <c r="F82" s="138"/>
      <c r="G82" s="109"/>
    </row>
    <row r="83" spans="1:7" ht="18">
      <c r="A83" s="4"/>
      <c r="B83" s="28" t="s">
        <v>24</v>
      </c>
      <c r="C83" s="25" t="s">
        <v>25</v>
      </c>
      <c r="D83" s="141">
        <v>12500</v>
      </c>
      <c r="E83" s="141">
        <v>12500</v>
      </c>
      <c r="F83" s="141">
        <v>13884</v>
      </c>
      <c r="G83" s="103">
        <f>SUM(F83/E83)*100</f>
        <v>111.07199999999999</v>
      </c>
    </row>
    <row r="84" spans="1:7" ht="18">
      <c r="A84" s="4"/>
      <c r="B84" s="28"/>
      <c r="C84" s="25"/>
      <c r="D84" s="141"/>
      <c r="E84" s="141"/>
      <c r="F84" s="141"/>
      <c r="G84" s="110"/>
    </row>
    <row r="85" spans="1:7" ht="18">
      <c r="A85" s="4"/>
      <c r="B85" s="28" t="s">
        <v>111</v>
      </c>
      <c r="C85" s="25" t="s">
        <v>112</v>
      </c>
      <c r="D85" s="141"/>
      <c r="E85" s="141"/>
      <c r="F85" s="141">
        <v>7</v>
      </c>
      <c r="G85" s="110"/>
    </row>
    <row r="86" spans="1:7" ht="18">
      <c r="A86" s="4"/>
      <c r="B86" s="28"/>
      <c r="C86" s="25"/>
      <c r="D86" s="138"/>
      <c r="E86" s="138"/>
      <c r="F86" s="138"/>
      <c r="G86" s="109"/>
    </row>
    <row r="87" spans="1:7" ht="18">
      <c r="A87" s="4"/>
      <c r="B87" s="28" t="s">
        <v>26</v>
      </c>
      <c r="C87" s="25" t="s">
        <v>38</v>
      </c>
      <c r="D87" s="141">
        <v>390000</v>
      </c>
      <c r="E87" s="141">
        <v>390000</v>
      </c>
      <c r="F87" s="141">
        <v>466745</v>
      </c>
      <c r="G87" s="103">
        <f>SUM(F87/E87)*100</f>
        <v>119.67820512820512</v>
      </c>
    </row>
    <row r="88" spans="1:7" ht="18">
      <c r="A88" s="4"/>
      <c r="B88" s="28"/>
      <c r="C88" s="25"/>
      <c r="D88" s="138"/>
      <c r="E88" s="138"/>
      <c r="F88" s="138"/>
      <c r="G88" s="109"/>
    </row>
    <row r="89" spans="1:7" ht="18">
      <c r="A89" s="4"/>
      <c r="B89" s="28" t="s">
        <v>27</v>
      </c>
      <c r="C89" s="25" t="s">
        <v>39</v>
      </c>
      <c r="D89" s="141">
        <v>279200</v>
      </c>
      <c r="E89" s="141">
        <v>279200</v>
      </c>
      <c r="F89" s="141">
        <v>199988</v>
      </c>
      <c r="G89" s="103">
        <f>SUM(F89/E89)*100</f>
        <v>71.62893982808023</v>
      </c>
    </row>
    <row r="90" spans="1:7" ht="18">
      <c r="A90" s="4"/>
      <c r="B90" s="28"/>
      <c r="C90" s="25" t="s">
        <v>28</v>
      </c>
      <c r="D90" s="138"/>
      <c r="E90" s="138"/>
      <c r="F90" s="138"/>
      <c r="G90" s="109"/>
    </row>
    <row r="91" spans="1:7" ht="18">
      <c r="A91" s="4"/>
      <c r="B91" s="28"/>
      <c r="C91" s="25"/>
      <c r="D91" s="138"/>
      <c r="E91" s="138"/>
      <c r="F91" s="138"/>
      <c r="G91" s="109"/>
    </row>
    <row r="92" spans="1:7" ht="18">
      <c r="A92" s="4"/>
      <c r="B92" s="28" t="s">
        <v>29</v>
      </c>
      <c r="C92" s="25" t="s">
        <v>30</v>
      </c>
      <c r="D92" s="141">
        <v>103500</v>
      </c>
      <c r="E92" s="141">
        <v>103500</v>
      </c>
      <c r="F92" s="141">
        <v>115320</v>
      </c>
      <c r="G92" s="103">
        <f>SUM(F92/E92)*100</f>
        <v>111.42028985507247</v>
      </c>
    </row>
    <row r="93" spans="1:7" ht="18">
      <c r="A93" s="4"/>
      <c r="B93" s="28"/>
      <c r="C93" s="25"/>
      <c r="D93" s="138"/>
      <c r="E93" s="138"/>
      <c r="F93" s="138"/>
      <c r="G93" s="109"/>
    </row>
    <row r="94" spans="1:7" ht="18">
      <c r="A94" s="4"/>
      <c r="B94" s="28" t="s">
        <v>31</v>
      </c>
      <c r="C94" s="25" t="s">
        <v>32</v>
      </c>
      <c r="D94" s="141">
        <v>39800</v>
      </c>
      <c r="E94" s="141">
        <v>39800</v>
      </c>
      <c r="F94" s="141">
        <v>33919</v>
      </c>
      <c r="G94" s="103">
        <f>SUM(F94/E94)*100</f>
        <v>85.22361809045226</v>
      </c>
    </row>
    <row r="95" spans="1:7" ht="18">
      <c r="A95" s="4"/>
      <c r="B95" s="28"/>
      <c r="C95" s="25"/>
      <c r="D95" s="138"/>
      <c r="E95" s="138"/>
      <c r="F95" s="138"/>
      <c r="G95" s="109"/>
    </row>
    <row r="96" spans="1:7" ht="18">
      <c r="A96" s="4"/>
      <c r="B96" s="28" t="s">
        <v>33</v>
      </c>
      <c r="C96" s="25" t="s">
        <v>34</v>
      </c>
      <c r="D96" s="141">
        <v>708400</v>
      </c>
      <c r="E96" s="141">
        <v>708400</v>
      </c>
      <c r="F96" s="141">
        <v>411222</v>
      </c>
      <c r="G96" s="103">
        <f>SUM(F96/E96)*100</f>
        <v>58.04940711462451</v>
      </c>
    </row>
    <row r="97" spans="1:7" ht="18">
      <c r="A97" s="4"/>
      <c r="B97" s="64"/>
      <c r="C97" s="25"/>
      <c r="D97" s="138"/>
      <c r="E97" s="138"/>
      <c r="F97" s="138"/>
      <c r="G97" s="109"/>
    </row>
    <row r="98" spans="1:7" ht="18">
      <c r="A98" s="4"/>
      <c r="B98" s="28" t="s">
        <v>35</v>
      </c>
      <c r="C98" s="25" t="s">
        <v>41</v>
      </c>
      <c r="D98" s="141">
        <v>52300</v>
      </c>
      <c r="E98" s="141">
        <v>52300</v>
      </c>
      <c r="F98" s="141">
        <v>46111</v>
      </c>
      <c r="G98" s="103">
        <f>SUM(F98/E98)*100</f>
        <v>88.16634799235182</v>
      </c>
    </row>
    <row r="99" spans="1:7" ht="18">
      <c r="A99" s="4"/>
      <c r="B99" s="28"/>
      <c r="C99" s="25"/>
      <c r="D99" s="138"/>
      <c r="E99" s="138"/>
      <c r="F99" s="138"/>
      <c r="G99" s="109"/>
    </row>
    <row r="100" spans="1:7" ht="18">
      <c r="A100" s="4"/>
      <c r="B100" s="28" t="s">
        <v>85</v>
      </c>
      <c r="C100" s="25" t="s">
        <v>86</v>
      </c>
      <c r="D100" s="141">
        <v>10000</v>
      </c>
      <c r="E100" s="141">
        <v>10000</v>
      </c>
      <c r="F100" s="141">
        <v>1248</v>
      </c>
      <c r="G100" s="103">
        <f>SUM(F100/E100)*100</f>
        <v>12.479999999999999</v>
      </c>
    </row>
    <row r="101" spans="1:7" ht="18">
      <c r="A101" s="4"/>
      <c r="B101" s="28"/>
      <c r="C101" s="25"/>
      <c r="D101" s="141"/>
      <c r="E101" s="141"/>
      <c r="F101" s="141"/>
      <c r="G101" s="110"/>
    </row>
    <row r="102" spans="1:7" ht="30.75">
      <c r="A102" s="4"/>
      <c r="B102" s="26" t="s">
        <v>99</v>
      </c>
      <c r="C102" s="27" t="s">
        <v>100</v>
      </c>
      <c r="D102" s="130">
        <v>60000</v>
      </c>
      <c r="E102" s="130">
        <v>60000</v>
      </c>
      <c r="F102" s="130">
        <v>40900</v>
      </c>
      <c r="G102" s="103">
        <f>SUM(F102/E102)*100</f>
        <v>68.16666666666666</v>
      </c>
    </row>
    <row r="103" spans="1:7" ht="18">
      <c r="A103" s="4"/>
      <c r="B103" s="28"/>
      <c r="C103" s="25"/>
      <c r="D103" s="138"/>
      <c r="E103" s="138"/>
      <c r="F103" s="138"/>
      <c r="G103" s="109"/>
    </row>
    <row r="104" spans="1:7" ht="18">
      <c r="A104" s="4"/>
      <c r="B104" s="26" t="s">
        <v>73</v>
      </c>
      <c r="C104" s="27" t="s">
        <v>74</v>
      </c>
      <c r="D104" s="130">
        <v>466500</v>
      </c>
      <c r="E104" s="130">
        <v>466500</v>
      </c>
      <c r="F104" s="130">
        <v>538406</v>
      </c>
      <c r="G104" s="103">
        <f>SUM(F104/E104)*100</f>
        <v>115.4139335476956</v>
      </c>
    </row>
    <row r="105" spans="1:7" ht="18">
      <c r="A105" s="4"/>
      <c r="B105" s="26"/>
      <c r="C105" s="27"/>
      <c r="D105" s="130"/>
      <c r="E105" s="130"/>
      <c r="F105" s="130"/>
      <c r="G105" s="103"/>
    </row>
    <row r="106" spans="1:7" ht="18">
      <c r="A106" s="4"/>
      <c r="B106" s="26" t="s">
        <v>109</v>
      </c>
      <c r="C106" s="27" t="s">
        <v>110</v>
      </c>
      <c r="D106" s="130"/>
      <c r="E106" s="130"/>
      <c r="F106" s="130">
        <v>532</v>
      </c>
      <c r="G106" s="103"/>
    </row>
    <row r="107" spans="1:7" ht="18">
      <c r="A107" s="4"/>
      <c r="B107" s="28"/>
      <c r="C107" s="27"/>
      <c r="D107" s="138"/>
      <c r="E107" s="138"/>
      <c r="F107" s="138"/>
      <c r="G107" s="109"/>
    </row>
    <row r="108" spans="1:7" ht="25.5" customHeight="1">
      <c r="A108" s="4"/>
      <c r="B108" s="68" t="s">
        <v>42</v>
      </c>
      <c r="C108" s="179" t="s">
        <v>43</v>
      </c>
      <c r="D108" s="130">
        <v>166400</v>
      </c>
      <c r="E108" s="130">
        <v>166400</v>
      </c>
      <c r="F108" s="130">
        <v>63030</v>
      </c>
      <c r="G108" s="103">
        <f>SUM(F108/E108)*100</f>
        <v>37.87860576923077</v>
      </c>
    </row>
    <row r="109" spans="1:7" ht="18">
      <c r="A109" s="4"/>
      <c r="B109" s="39"/>
      <c r="C109" s="180"/>
      <c r="D109" s="132"/>
      <c r="E109" s="132"/>
      <c r="F109" s="132"/>
      <c r="G109" s="107"/>
    </row>
    <row r="110" spans="1:7" ht="18">
      <c r="A110" s="4"/>
      <c r="B110" s="69"/>
      <c r="C110" s="3"/>
      <c r="D110" s="123"/>
      <c r="E110" s="123"/>
      <c r="F110" s="123"/>
      <c r="G110" s="116"/>
    </row>
    <row r="111" spans="1:7" ht="18">
      <c r="A111" s="4"/>
      <c r="B111" s="67" t="s">
        <v>44</v>
      </c>
      <c r="C111" s="70" t="s">
        <v>45</v>
      </c>
      <c r="D111" s="140">
        <f>SUM(D114)</f>
        <v>14843744</v>
      </c>
      <c r="E111" s="140">
        <f>SUM(E114)</f>
        <v>14853391</v>
      </c>
      <c r="F111" s="140">
        <f>SUM(F114,F119,F120,F121,F122,F123)</f>
        <v>14839544</v>
      </c>
      <c r="G111" s="103">
        <f>SUM(F111/E111)*100</f>
        <v>99.90677549658525</v>
      </c>
    </row>
    <row r="112" spans="1:7" ht="18">
      <c r="A112" s="4"/>
      <c r="B112" s="46"/>
      <c r="C112" s="71"/>
      <c r="D112" s="132"/>
      <c r="E112" s="132"/>
      <c r="F112" s="132"/>
      <c r="G112" s="107"/>
    </row>
    <row r="113" spans="1:7" ht="18">
      <c r="A113" s="4"/>
      <c r="B113" s="28"/>
      <c r="C113" s="72"/>
      <c r="D113" s="131"/>
      <c r="E113" s="131"/>
      <c r="F113" s="131"/>
      <c r="G113" s="102"/>
    </row>
    <row r="114" spans="1:7" ht="18">
      <c r="A114" s="4"/>
      <c r="B114" s="54" t="s">
        <v>48</v>
      </c>
      <c r="C114" s="73" t="s">
        <v>49</v>
      </c>
      <c r="D114" s="132">
        <f>SUM(D115:D117)</f>
        <v>14843744</v>
      </c>
      <c r="E114" s="132">
        <f>SUM(E115,E116,E117)</f>
        <v>14853391</v>
      </c>
      <c r="F114" s="132">
        <f>SUM(F115:F117)</f>
        <v>14853391</v>
      </c>
      <c r="G114" s="104">
        <f>SUM(F114/E114)*100</f>
        <v>100</v>
      </c>
    </row>
    <row r="115" spans="1:7" ht="18">
      <c r="A115" s="4"/>
      <c r="B115" s="74"/>
      <c r="C115" s="21" t="s">
        <v>68</v>
      </c>
      <c r="D115" s="125">
        <v>12905318</v>
      </c>
      <c r="E115" s="125">
        <v>12685446</v>
      </c>
      <c r="F115" s="125">
        <v>12685446</v>
      </c>
      <c r="G115" s="103">
        <f>SUM(F115/E115)*100</f>
        <v>100</v>
      </c>
    </row>
    <row r="116" spans="1:7" ht="18">
      <c r="A116" s="4"/>
      <c r="B116" s="64"/>
      <c r="C116" s="25" t="s">
        <v>69</v>
      </c>
      <c r="D116" s="130">
        <v>1920033</v>
      </c>
      <c r="E116" s="130">
        <v>2147922</v>
      </c>
      <c r="F116" s="130">
        <v>2147922</v>
      </c>
      <c r="G116" s="103">
        <f>SUM(F116/E116)*100</f>
        <v>100</v>
      </c>
    </row>
    <row r="117" spans="1:7" ht="18">
      <c r="A117" s="4"/>
      <c r="B117" s="64"/>
      <c r="C117" s="25" t="s">
        <v>70</v>
      </c>
      <c r="D117" s="130">
        <v>18393</v>
      </c>
      <c r="E117" s="130">
        <v>20023</v>
      </c>
      <c r="F117" s="130">
        <v>20023</v>
      </c>
      <c r="G117" s="103">
        <f>SUM(F117/E117)*100</f>
        <v>100</v>
      </c>
    </row>
    <row r="118" spans="1:7" ht="18">
      <c r="A118" s="4"/>
      <c r="B118" s="64"/>
      <c r="C118" s="9"/>
      <c r="D118" s="130"/>
      <c r="E118" s="130"/>
      <c r="F118" s="130"/>
      <c r="G118" s="103"/>
    </row>
    <row r="119" spans="1:7" ht="30.75">
      <c r="A119" s="4"/>
      <c r="B119" s="26" t="s">
        <v>27</v>
      </c>
      <c r="C119" s="27" t="s">
        <v>120</v>
      </c>
      <c r="D119" s="130"/>
      <c r="E119" s="130"/>
      <c r="F119" s="130">
        <v>-3027</v>
      </c>
      <c r="G119" s="103"/>
    </row>
    <row r="120" spans="1:7" ht="18">
      <c r="A120" s="4"/>
      <c r="B120" s="26" t="s">
        <v>29</v>
      </c>
      <c r="C120" s="25" t="s">
        <v>30</v>
      </c>
      <c r="D120" s="130"/>
      <c r="E120" s="130"/>
      <c r="F120" s="130">
        <v>-3822</v>
      </c>
      <c r="G120" s="103"/>
    </row>
    <row r="121" spans="1:7" ht="18">
      <c r="A121" s="4"/>
      <c r="B121" s="26" t="s">
        <v>33</v>
      </c>
      <c r="C121" s="25" t="s">
        <v>34</v>
      </c>
      <c r="D121" s="130"/>
      <c r="E121" s="130"/>
      <c r="F121" s="130">
        <v>-78</v>
      </c>
      <c r="G121" s="103"/>
    </row>
    <row r="122" spans="1:7" ht="18">
      <c r="A122" s="4"/>
      <c r="B122" s="26" t="s">
        <v>73</v>
      </c>
      <c r="C122" s="27" t="s">
        <v>74</v>
      </c>
      <c r="D122" s="130"/>
      <c r="E122" s="130"/>
      <c r="F122" s="130">
        <v>-3841</v>
      </c>
      <c r="G122" s="103"/>
    </row>
    <row r="123" spans="1:7" ht="18">
      <c r="A123" s="4"/>
      <c r="B123" s="162" t="s">
        <v>42</v>
      </c>
      <c r="C123" s="179" t="s">
        <v>43</v>
      </c>
      <c r="D123" s="182"/>
      <c r="E123" s="183"/>
      <c r="F123" s="183">
        <v>-3079</v>
      </c>
      <c r="G123" s="172"/>
    </row>
    <row r="124" spans="1:7" ht="18">
      <c r="A124" s="4"/>
      <c r="B124" s="162"/>
      <c r="C124" s="179"/>
      <c r="D124" s="182"/>
      <c r="E124" s="183"/>
      <c r="F124" s="183"/>
      <c r="G124" s="172"/>
    </row>
    <row r="125" spans="1:7" ht="18">
      <c r="A125" s="4"/>
      <c r="B125" s="65"/>
      <c r="C125" s="75"/>
      <c r="D125" s="132"/>
      <c r="E125" s="132"/>
      <c r="F125" s="132"/>
      <c r="G125" s="107"/>
    </row>
    <row r="126" spans="1:7" ht="18">
      <c r="A126" s="4"/>
      <c r="B126" s="2"/>
      <c r="C126" s="3"/>
      <c r="D126" s="133"/>
      <c r="E126" s="133"/>
      <c r="F126" s="133"/>
      <c r="G126" s="116"/>
    </row>
    <row r="127" spans="1:7" ht="18">
      <c r="A127" s="4"/>
      <c r="B127" s="50" t="s">
        <v>50</v>
      </c>
      <c r="C127" s="76" t="s">
        <v>51</v>
      </c>
      <c r="D127" s="144">
        <f>SUM(D129:D131)</f>
        <v>247008</v>
      </c>
      <c r="E127" s="144">
        <f>SUM(E129:E131)</f>
        <v>532857</v>
      </c>
      <c r="F127" s="144">
        <f>SUM(F129:F131)</f>
        <v>421508</v>
      </c>
      <c r="G127" s="103">
        <f>SUM(F127/E127)*100</f>
        <v>79.10339922343142</v>
      </c>
    </row>
    <row r="128" spans="1:7" ht="12.75" customHeight="1">
      <c r="A128" s="4"/>
      <c r="B128" s="46"/>
      <c r="C128" s="31"/>
      <c r="D128" s="132"/>
      <c r="E128" s="132"/>
      <c r="F128" s="132"/>
      <c r="G128" s="107"/>
    </row>
    <row r="129" spans="1:7" ht="58.5" customHeight="1">
      <c r="A129" s="4"/>
      <c r="B129" s="26" t="s">
        <v>12</v>
      </c>
      <c r="C129" s="55" t="s">
        <v>1</v>
      </c>
      <c r="D129" s="130"/>
      <c r="E129" s="130">
        <v>5682</v>
      </c>
      <c r="F129" s="130">
        <v>3977</v>
      </c>
      <c r="G129" s="103">
        <f>SUM(F129/E129)*100</f>
        <v>69.9929602252728</v>
      </c>
    </row>
    <row r="130" spans="1:7" ht="52.5" customHeight="1">
      <c r="A130" s="4"/>
      <c r="B130" s="26" t="s">
        <v>56</v>
      </c>
      <c r="C130" s="153" t="s">
        <v>87</v>
      </c>
      <c r="D130" s="150">
        <v>73780</v>
      </c>
      <c r="E130" s="130">
        <v>353947</v>
      </c>
      <c r="F130" s="130">
        <v>343084</v>
      </c>
      <c r="G130" s="151">
        <f>SUM(F130/E130)*100</f>
        <v>96.93089643364684</v>
      </c>
    </row>
    <row r="131" spans="1:7" ht="51" customHeight="1">
      <c r="A131" s="4"/>
      <c r="B131" s="49" t="s">
        <v>52</v>
      </c>
      <c r="C131" s="40" t="s">
        <v>75</v>
      </c>
      <c r="D131" s="122">
        <v>173228</v>
      </c>
      <c r="E131" s="122">
        <v>173228</v>
      </c>
      <c r="F131" s="122">
        <v>74447</v>
      </c>
      <c r="G131" s="104">
        <f>SUM(F131/E131)*100</f>
        <v>42.97630867989008</v>
      </c>
    </row>
    <row r="132" spans="1:7" ht="23.25" customHeight="1">
      <c r="A132" s="4"/>
      <c r="B132" s="78"/>
      <c r="C132" s="79"/>
      <c r="D132" s="133"/>
      <c r="E132" s="133"/>
      <c r="F132" s="133"/>
      <c r="G132" s="118"/>
    </row>
    <row r="133" spans="1:7" ht="21.75" customHeight="1">
      <c r="A133" s="4"/>
      <c r="B133" s="80" t="s">
        <v>76</v>
      </c>
      <c r="C133" s="81" t="s">
        <v>77</v>
      </c>
      <c r="D133" s="145">
        <f>SUM(D135)</f>
        <v>400000</v>
      </c>
      <c r="E133" s="145">
        <f>SUM(E135)</f>
        <v>600000</v>
      </c>
      <c r="F133" s="145">
        <f>SUM(F135)</f>
        <v>590728</v>
      </c>
      <c r="G133" s="103">
        <f>SUM(F133/E133)*100</f>
        <v>98.45466666666667</v>
      </c>
    </row>
    <row r="134" spans="1:7" ht="14.25" customHeight="1">
      <c r="A134" s="4"/>
      <c r="B134" s="82"/>
      <c r="C134" s="79"/>
      <c r="D134" s="131"/>
      <c r="E134" s="131"/>
      <c r="F134" s="131"/>
      <c r="G134" s="102"/>
    </row>
    <row r="135" spans="1:7" ht="21.75" customHeight="1">
      <c r="A135" s="4"/>
      <c r="B135" s="28" t="s">
        <v>6</v>
      </c>
      <c r="C135" s="181" t="s">
        <v>7</v>
      </c>
      <c r="D135" s="130">
        <v>400000</v>
      </c>
      <c r="E135" s="130">
        <v>600000</v>
      </c>
      <c r="F135" s="130">
        <v>590728</v>
      </c>
      <c r="G135" s="103">
        <f>SUM(F135/E135)*100</f>
        <v>98.45466666666667</v>
      </c>
    </row>
    <row r="136" spans="1:7" ht="12.75" customHeight="1">
      <c r="A136" s="4"/>
      <c r="B136" s="39"/>
      <c r="C136" s="159"/>
      <c r="D136" s="132"/>
      <c r="E136" s="132"/>
      <c r="F136" s="132"/>
      <c r="G136" s="107"/>
    </row>
    <row r="137" spans="1:7" ht="14.25" customHeight="1">
      <c r="A137" s="4"/>
      <c r="B137" s="44"/>
      <c r="C137" s="83"/>
      <c r="D137" s="133"/>
      <c r="E137" s="133"/>
      <c r="F137" s="133"/>
      <c r="G137" s="116"/>
    </row>
    <row r="138" spans="1:7" ht="24.75" customHeight="1">
      <c r="A138" s="4"/>
      <c r="B138" s="84" t="s">
        <v>54</v>
      </c>
      <c r="C138" s="85" t="s">
        <v>55</v>
      </c>
      <c r="D138" s="124">
        <f>SUM(D140:D142)</f>
        <v>3647887</v>
      </c>
      <c r="E138" s="124">
        <f>SUM(E140:E142)</f>
        <v>4138042</v>
      </c>
      <c r="F138" s="124">
        <f>SUM(F140:F142)</f>
        <v>3379375</v>
      </c>
      <c r="G138" s="103">
        <f>SUM(F138/E138)*100</f>
        <v>81.66603915571665</v>
      </c>
    </row>
    <row r="139" spans="1:7" ht="18">
      <c r="A139" s="4"/>
      <c r="B139" s="44"/>
      <c r="C139" s="83"/>
      <c r="D139" s="131"/>
      <c r="E139" s="131"/>
      <c r="F139" s="131"/>
      <c r="G139" s="102"/>
    </row>
    <row r="140" spans="1:7" ht="60.75">
      <c r="A140" s="4"/>
      <c r="B140" s="26" t="s">
        <v>12</v>
      </c>
      <c r="C140" s="55" t="s">
        <v>1</v>
      </c>
      <c r="D140" s="130">
        <v>2040000</v>
      </c>
      <c r="E140" s="130">
        <v>2456909</v>
      </c>
      <c r="F140" s="130">
        <v>2434637</v>
      </c>
      <c r="G140" s="103">
        <f>SUM(F140/E140)*100</f>
        <v>99.09349511927385</v>
      </c>
    </row>
    <row r="141" spans="1:7" ht="12.75" customHeight="1">
      <c r="A141" s="4"/>
      <c r="B141" s="28"/>
      <c r="C141" s="55"/>
      <c r="D141" s="138"/>
      <c r="E141" s="138"/>
      <c r="F141" s="138"/>
      <c r="G141" s="109"/>
    </row>
    <row r="142" spans="1:7" ht="48.75" customHeight="1">
      <c r="A142" s="4"/>
      <c r="B142" s="77" t="s">
        <v>56</v>
      </c>
      <c r="C142" s="40" t="s">
        <v>57</v>
      </c>
      <c r="D142" s="122">
        <v>1607887</v>
      </c>
      <c r="E142" s="122">
        <v>1681133</v>
      </c>
      <c r="F142" s="122">
        <v>944738</v>
      </c>
      <c r="G142" s="104">
        <f>SUM(F142/E142)*100</f>
        <v>56.19650557094531</v>
      </c>
    </row>
    <row r="143" spans="1:7" ht="15.75" customHeight="1">
      <c r="A143" s="4"/>
      <c r="B143" s="86"/>
      <c r="C143" s="87"/>
      <c r="D143" s="146"/>
      <c r="E143" s="146"/>
      <c r="F143" s="146"/>
      <c r="G143" s="113"/>
    </row>
    <row r="144" spans="1:7" ht="18">
      <c r="A144" s="4"/>
      <c r="B144" s="2"/>
      <c r="C144" s="88"/>
      <c r="D144" s="133"/>
      <c r="E144" s="133"/>
      <c r="F144" s="133"/>
      <c r="G144" s="108"/>
    </row>
    <row r="145" spans="1:7" ht="18">
      <c r="A145" s="4"/>
      <c r="B145" s="50"/>
      <c r="C145" s="89"/>
      <c r="D145" s="131"/>
      <c r="E145" s="131"/>
      <c r="F145" s="131"/>
      <c r="G145" s="102"/>
    </row>
    <row r="146" spans="1:7" ht="18">
      <c r="A146" s="4"/>
      <c r="B146" s="46" t="s">
        <v>58</v>
      </c>
      <c r="C146" s="90" t="s">
        <v>59</v>
      </c>
      <c r="D146" s="147">
        <f>SUM(D148,D150)</f>
        <v>107884</v>
      </c>
      <c r="E146" s="147">
        <f>SUM(E148,E150)</f>
        <v>142926</v>
      </c>
      <c r="F146" s="147">
        <f>SUM(F148,F150)</f>
        <v>109770</v>
      </c>
      <c r="G146" s="103">
        <f>SUM(F146/E146)*100</f>
        <v>76.80198144494354</v>
      </c>
    </row>
    <row r="147" spans="1:7" ht="18">
      <c r="A147" s="4"/>
      <c r="B147" s="24"/>
      <c r="C147" s="21"/>
      <c r="D147" s="131"/>
      <c r="E147" s="131"/>
      <c r="F147" s="131"/>
      <c r="G147" s="102"/>
    </row>
    <row r="148" spans="1:7" ht="45">
      <c r="A148" s="4"/>
      <c r="B148" s="28" t="s">
        <v>52</v>
      </c>
      <c r="C148" s="38" t="s">
        <v>53</v>
      </c>
      <c r="D148" s="130">
        <v>107884</v>
      </c>
      <c r="E148" s="130">
        <v>107884</v>
      </c>
      <c r="F148" s="130">
        <v>74728</v>
      </c>
      <c r="G148" s="103">
        <f>SUM(F148/E148)*100</f>
        <v>69.26699047124688</v>
      </c>
    </row>
    <row r="149" spans="1:7" ht="18">
      <c r="A149" s="4"/>
      <c r="B149" s="28"/>
      <c r="C149" s="38"/>
      <c r="D149" s="130"/>
      <c r="E149" s="130"/>
      <c r="F149" s="130"/>
      <c r="G149" s="103"/>
    </row>
    <row r="150" spans="1:7" ht="50.25" customHeight="1">
      <c r="A150" s="4"/>
      <c r="B150" s="77" t="s">
        <v>56</v>
      </c>
      <c r="C150" s="40" t="s">
        <v>57</v>
      </c>
      <c r="D150" s="122"/>
      <c r="E150" s="122">
        <v>35042</v>
      </c>
      <c r="F150" s="122">
        <v>35042</v>
      </c>
      <c r="G150" s="104">
        <f>SUM(F150/E150)*100</f>
        <v>100</v>
      </c>
    </row>
    <row r="151" spans="1:7" ht="18">
      <c r="A151" s="4"/>
      <c r="B151" s="2"/>
      <c r="C151" s="3"/>
      <c r="D151" s="133"/>
      <c r="E151" s="133"/>
      <c r="F151" s="133"/>
      <c r="G151" s="116"/>
    </row>
    <row r="152" spans="1:7" ht="25.5" customHeight="1">
      <c r="A152" s="4"/>
      <c r="B152" s="50" t="s">
        <v>60</v>
      </c>
      <c r="C152" s="173" t="s">
        <v>61</v>
      </c>
      <c r="D152" s="148">
        <f>SUM(D157:D165)</f>
        <v>2040000</v>
      </c>
      <c r="E152" s="148">
        <f>SUM(E157:E165)</f>
        <v>2172265</v>
      </c>
      <c r="F152" s="148">
        <f>SUM(F155:F165)</f>
        <v>893233</v>
      </c>
      <c r="G152" s="103">
        <f>SUM(F152/E152)*100</f>
        <v>41.11989098935903</v>
      </c>
    </row>
    <row r="153" spans="1:7" ht="18">
      <c r="A153" s="4"/>
      <c r="B153" s="46"/>
      <c r="C153" s="174"/>
      <c r="D153" s="132"/>
      <c r="E153" s="132"/>
      <c r="F153" s="132"/>
      <c r="G153" s="107"/>
    </row>
    <row r="154" spans="1:7" ht="18">
      <c r="A154" s="4"/>
      <c r="B154" s="67"/>
      <c r="C154" s="127"/>
      <c r="D154" s="138"/>
      <c r="E154" s="138"/>
      <c r="F154" s="138"/>
      <c r="G154" s="109"/>
    </row>
    <row r="155" spans="1:7" ht="30">
      <c r="A155" s="4"/>
      <c r="B155" s="26" t="s">
        <v>16</v>
      </c>
      <c r="C155" s="62" t="s">
        <v>40</v>
      </c>
      <c r="D155" s="138"/>
      <c r="E155" s="138"/>
      <c r="F155" s="138">
        <v>728</v>
      </c>
      <c r="G155" s="109"/>
    </row>
    <row r="156" spans="1:7" ht="18">
      <c r="A156" s="4"/>
      <c r="B156" s="67"/>
      <c r="C156" s="127"/>
      <c r="D156" s="138"/>
      <c r="E156" s="138"/>
      <c r="F156" s="138"/>
      <c r="G156" s="109"/>
    </row>
    <row r="157" spans="1:7" ht="45.75">
      <c r="A157" s="4"/>
      <c r="B157" s="26" t="s">
        <v>80</v>
      </c>
      <c r="C157" s="91" t="s">
        <v>81</v>
      </c>
      <c r="D157" s="130">
        <v>1700000</v>
      </c>
      <c r="E157" s="130">
        <v>1700000</v>
      </c>
      <c r="F157" s="130">
        <v>400084</v>
      </c>
      <c r="G157" s="103">
        <f>SUM(F157/E157)*100</f>
        <v>23.53435294117647</v>
      </c>
    </row>
    <row r="158" spans="1:7" ht="18">
      <c r="A158" s="4"/>
      <c r="B158" s="121"/>
      <c r="C158" s="55"/>
      <c r="D158" s="150"/>
      <c r="E158" s="130"/>
      <c r="F158" s="130"/>
      <c r="G158" s="103"/>
    </row>
    <row r="159" spans="1:7" ht="18">
      <c r="A159" s="4"/>
      <c r="B159" s="121" t="s">
        <v>10</v>
      </c>
      <c r="C159" s="152" t="s">
        <v>11</v>
      </c>
      <c r="D159" s="150"/>
      <c r="E159" s="130"/>
      <c r="F159" s="150">
        <v>20162</v>
      </c>
      <c r="G159" s="103"/>
    </row>
    <row r="160" spans="1:7" ht="18">
      <c r="A160" s="4"/>
      <c r="B160" s="158"/>
      <c r="C160" s="156"/>
      <c r="D160" s="138"/>
      <c r="E160" s="138"/>
      <c r="F160" s="138"/>
      <c r="G160" s="109"/>
    </row>
    <row r="161" spans="1:7" ht="30.75">
      <c r="A161" s="4"/>
      <c r="B161" s="28" t="s">
        <v>114</v>
      </c>
      <c r="C161" s="115" t="s">
        <v>115</v>
      </c>
      <c r="D161" s="138"/>
      <c r="E161" s="138">
        <v>9795</v>
      </c>
      <c r="F161" s="138">
        <v>9789</v>
      </c>
      <c r="G161" s="103">
        <f>SUM(F161/E161)*100</f>
        <v>99.93874425727411</v>
      </c>
    </row>
    <row r="162" spans="1:7" ht="18">
      <c r="A162" s="4"/>
      <c r="B162" s="28"/>
      <c r="C162" s="93"/>
      <c r="D162" s="138"/>
      <c r="E162" s="138"/>
      <c r="F162" s="138"/>
      <c r="G162" s="109"/>
    </row>
    <row r="163" spans="1:7" ht="45.75">
      <c r="A163" s="4"/>
      <c r="B163" s="28" t="s">
        <v>116</v>
      </c>
      <c r="C163" s="115" t="s">
        <v>117</v>
      </c>
      <c r="D163" s="138"/>
      <c r="E163" s="138">
        <v>70000</v>
      </c>
      <c r="F163" s="138">
        <v>70000</v>
      </c>
      <c r="G163" s="103">
        <f>SUM(F163/E163)*100</f>
        <v>100</v>
      </c>
    </row>
    <row r="164" spans="1:7" ht="18">
      <c r="A164" s="4"/>
      <c r="B164" s="28"/>
      <c r="C164" s="93"/>
      <c r="D164" s="138"/>
      <c r="E164" s="138"/>
      <c r="F164" s="138"/>
      <c r="G164" s="109"/>
    </row>
    <row r="165" spans="1:7" ht="60.75">
      <c r="A165" s="4"/>
      <c r="B165" s="77" t="s">
        <v>12</v>
      </c>
      <c r="C165" s="56" t="s">
        <v>1</v>
      </c>
      <c r="D165" s="122">
        <v>340000</v>
      </c>
      <c r="E165" s="122">
        <v>392470</v>
      </c>
      <c r="F165" s="122">
        <v>392470</v>
      </c>
      <c r="G165" s="104">
        <f>SUM(F165/E165)*100</f>
        <v>100</v>
      </c>
    </row>
    <row r="166" spans="1:7" ht="18">
      <c r="A166" s="4"/>
      <c r="B166" s="97"/>
      <c r="C166" s="91"/>
      <c r="D166" s="146"/>
      <c r="E166" s="146"/>
      <c r="F166" s="146"/>
      <c r="G166" s="117"/>
    </row>
    <row r="167" spans="1:7" ht="31.5">
      <c r="A167" s="4"/>
      <c r="B167" s="99" t="s">
        <v>104</v>
      </c>
      <c r="C167" s="100" t="s">
        <v>105</v>
      </c>
      <c r="D167" s="126"/>
      <c r="E167" s="149">
        <f>SUM(E168)</f>
        <v>6000</v>
      </c>
      <c r="F167" s="149">
        <f>SUM(F168)</f>
        <v>6000</v>
      </c>
      <c r="G167" s="104">
        <f>SUM(F167/E167)*100</f>
        <v>100</v>
      </c>
    </row>
    <row r="168" spans="1:7" ht="80.25" customHeight="1">
      <c r="A168" s="4"/>
      <c r="B168" s="32"/>
      <c r="C168" s="101" t="s">
        <v>106</v>
      </c>
      <c r="D168" s="126"/>
      <c r="E168" s="126">
        <v>6000</v>
      </c>
      <c r="F168" s="126">
        <v>6000</v>
      </c>
      <c r="G168" s="104">
        <f>SUM(F168/E168)*100</f>
        <v>100</v>
      </c>
    </row>
    <row r="169" spans="1:7" ht="18">
      <c r="A169" s="98"/>
      <c r="B169" s="97"/>
      <c r="C169" s="91"/>
      <c r="D169" s="146"/>
      <c r="E169" s="146"/>
      <c r="F169" s="146"/>
      <c r="G169" s="113"/>
    </row>
    <row r="170" spans="1:7" ht="18">
      <c r="A170" s="4"/>
      <c r="B170" s="44"/>
      <c r="C170" s="21"/>
      <c r="D170" s="131"/>
      <c r="E170" s="131"/>
      <c r="F170" s="131"/>
      <c r="G170" s="102"/>
    </row>
    <row r="171" spans="1:7" ht="18">
      <c r="A171" s="4"/>
      <c r="B171" s="67"/>
      <c r="C171" s="94" t="s">
        <v>62</v>
      </c>
      <c r="D171" s="136">
        <f>SUM(D9,D16,D29,D38,D55,D64,D74,D111,D127,D133,D138,D146,D152)</f>
        <v>51039630</v>
      </c>
      <c r="E171" s="136">
        <f>SUM(E9,E16,E29,E38,E55,E64,E74,E111,E127,E133,E138,E146,E152,E167)</f>
        <v>56128349.34</v>
      </c>
      <c r="F171" s="136">
        <f>SUM(F9,F16,F29,F38,F55,F64,F74,F111,F127,F133,F138,F146,F152,F167)</f>
        <v>51820513</v>
      </c>
      <c r="G171" s="103">
        <f>SUM(F171/E171)*100</f>
        <v>92.32502578348583</v>
      </c>
    </row>
    <row r="172" spans="1:7" ht="18">
      <c r="A172" s="4"/>
      <c r="B172" s="39"/>
      <c r="C172" s="41"/>
      <c r="D172" s="132"/>
      <c r="E172" s="132"/>
      <c r="F172" s="132"/>
      <c r="G172" s="107"/>
    </row>
    <row r="173" spans="2:7" ht="15">
      <c r="B173" s="2"/>
      <c r="C173" s="3"/>
      <c r="G173" s="114"/>
    </row>
    <row r="174" ht="12.75">
      <c r="G174" s="114"/>
    </row>
    <row r="175" spans="3:7" ht="12.75">
      <c r="C175" t="s">
        <v>66</v>
      </c>
      <c r="G175" s="114"/>
    </row>
    <row r="176" ht="12.75">
      <c r="G176" s="114"/>
    </row>
    <row r="177" ht="12.75">
      <c r="G177" s="114"/>
    </row>
    <row r="178" ht="12.75">
      <c r="G178" s="114"/>
    </row>
    <row r="179" spans="2:7" ht="15">
      <c r="B179" s="2"/>
      <c r="G179" s="114"/>
    </row>
    <row r="180" ht="12.75">
      <c r="G180" s="114"/>
    </row>
    <row r="181" ht="12.75">
      <c r="G181" s="114"/>
    </row>
    <row r="182" ht="12.75">
      <c r="G182" s="114"/>
    </row>
    <row r="183" ht="12.75">
      <c r="G183" s="114"/>
    </row>
    <row r="184" ht="12.75">
      <c r="G184" s="114"/>
    </row>
    <row r="185" ht="12.75">
      <c r="G185" s="114"/>
    </row>
    <row r="186" ht="12.75">
      <c r="G186" s="114"/>
    </row>
    <row r="187" ht="12.75">
      <c r="G187" s="114"/>
    </row>
    <row r="188" ht="12.75">
      <c r="G188" s="114"/>
    </row>
    <row r="189" ht="12.75">
      <c r="G189" s="114"/>
    </row>
    <row r="190" ht="12.75">
      <c r="G190" s="114"/>
    </row>
    <row r="191" ht="12.75">
      <c r="G191" s="114"/>
    </row>
    <row r="192" ht="12.75">
      <c r="G192" s="114"/>
    </row>
    <row r="193" ht="12.75">
      <c r="G193" s="114"/>
    </row>
    <row r="194" ht="12.75">
      <c r="G194" s="114"/>
    </row>
    <row r="195" ht="12.75">
      <c r="G195" s="114"/>
    </row>
    <row r="196" ht="12.75">
      <c r="G196" s="114"/>
    </row>
    <row r="197" ht="12.75">
      <c r="G197" s="114"/>
    </row>
    <row r="198" ht="12.75">
      <c r="G198" s="114"/>
    </row>
    <row r="199" ht="12.75">
      <c r="G199" s="114"/>
    </row>
    <row r="200" ht="12.75">
      <c r="G200" s="114"/>
    </row>
    <row r="201" ht="12.75">
      <c r="G201" s="114"/>
    </row>
    <row r="202" ht="12.75">
      <c r="G202" s="114"/>
    </row>
    <row r="203" ht="12.75">
      <c r="G203" s="114"/>
    </row>
    <row r="204" ht="12.75">
      <c r="G204" s="114"/>
    </row>
    <row r="205" ht="12.75">
      <c r="G205" s="114"/>
    </row>
    <row r="206" ht="12.75">
      <c r="G206" s="114"/>
    </row>
    <row r="207" ht="12.75">
      <c r="G207" s="114"/>
    </row>
    <row r="208" ht="12.75">
      <c r="G208" s="114"/>
    </row>
    <row r="209" ht="12.75">
      <c r="G209" s="114"/>
    </row>
    <row r="210" ht="12.75">
      <c r="G210" s="114"/>
    </row>
    <row r="211" ht="12.75">
      <c r="G211" s="114"/>
    </row>
    <row r="212" ht="12.75">
      <c r="G212" s="114"/>
    </row>
    <row r="213" ht="12.75">
      <c r="G213" s="114"/>
    </row>
    <row r="214" ht="12.75">
      <c r="G214" s="114"/>
    </row>
    <row r="215" ht="12.75">
      <c r="G215" s="114"/>
    </row>
    <row r="216" ht="12.75">
      <c r="G216" s="114"/>
    </row>
    <row r="217" ht="12.75">
      <c r="G217" s="114"/>
    </row>
    <row r="218" ht="12.75">
      <c r="G218" s="114"/>
    </row>
    <row r="219" ht="12.75">
      <c r="G219" s="114"/>
    </row>
    <row r="220" ht="12.75">
      <c r="G220" s="114"/>
    </row>
    <row r="221" ht="12.75">
      <c r="G221" s="114"/>
    </row>
    <row r="222" ht="12.75">
      <c r="G222" s="114"/>
    </row>
    <row r="223" ht="12.75">
      <c r="G223" s="114"/>
    </row>
    <row r="224" ht="12.75">
      <c r="G224" s="114"/>
    </row>
    <row r="225" ht="12.75">
      <c r="G225" s="114"/>
    </row>
    <row r="226" ht="12.75">
      <c r="G226" s="114"/>
    </row>
    <row r="227" ht="12.75">
      <c r="G227" s="114"/>
    </row>
    <row r="228" ht="12.75">
      <c r="G228" s="114"/>
    </row>
    <row r="229" ht="12.75">
      <c r="G229" s="114"/>
    </row>
    <row r="230" ht="12.75">
      <c r="G230" s="114"/>
    </row>
    <row r="231" ht="12.75">
      <c r="G231" s="114"/>
    </row>
    <row r="232" ht="12.75">
      <c r="G232" s="114"/>
    </row>
    <row r="233" ht="12.75">
      <c r="G233" s="114"/>
    </row>
    <row r="234" ht="12.75">
      <c r="G234" s="114"/>
    </row>
    <row r="235" ht="12.75">
      <c r="G235" s="114"/>
    </row>
    <row r="236" ht="12.75">
      <c r="G236" s="114"/>
    </row>
    <row r="237" ht="12.75">
      <c r="G237" s="114"/>
    </row>
    <row r="238" ht="12.75">
      <c r="G238" s="114"/>
    </row>
    <row r="239" ht="12.75">
      <c r="G239" s="114"/>
    </row>
    <row r="240" ht="12.75">
      <c r="G240" s="114"/>
    </row>
    <row r="241" ht="12.75">
      <c r="G241" s="114"/>
    </row>
    <row r="242" ht="12.75">
      <c r="G242" s="114"/>
    </row>
    <row r="243" ht="12.75">
      <c r="G243" s="114"/>
    </row>
    <row r="244" ht="12.75">
      <c r="G244" s="114"/>
    </row>
    <row r="245" ht="12.75">
      <c r="G245" s="114"/>
    </row>
    <row r="246" ht="12.75">
      <c r="G246" s="114"/>
    </row>
    <row r="247" ht="12.75">
      <c r="G247" s="114"/>
    </row>
    <row r="248" ht="12.75">
      <c r="G248" s="114"/>
    </row>
    <row r="249" ht="12.75">
      <c r="G249" s="114"/>
    </row>
    <row r="250" ht="12.75">
      <c r="G250" s="114"/>
    </row>
    <row r="251" ht="12.75">
      <c r="G251" s="114"/>
    </row>
    <row r="252" ht="12.75">
      <c r="G252" s="114"/>
    </row>
    <row r="253" ht="12.75">
      <c r="G253" s="114"/>
    </row>
    <row r="254" ht="12.75">
      <c r="G254" s="114"/>
    </row>
    <row r="255" ht="12.75">
      <c r="G255" s="114"/>
    </row>
    <row r="256" ht="12.75">
      <c r="G256" s="114"/>
    </row>
    <row r="257" ht="12.75">
      <c r="G257" s="114"/>
    </row>
    <row r="258" ht="12.75">
      <c r="G258" s="114"/>
    </row>
    <row r="259" ht="12.75">
      <c r="G259" s="114"/>
    </row>
    <row r="260" ht="12.75">
      <c r="G260" s="114"/>
    </row>
    <row r="261" ht="12.75">
      <c r="G261" s="114"/>
    </row>
    <row r="262" ht="12.75">
      <c r="G262" s="114"/>
    </row>
    <row r="263" ht="12.75">
      <c r="G263" s="114"/>
    </row>
    <row r="264" ht="12.75">
      <c r="G264" s="114"/>
    </row>
    <row r="265" ht="12.75">
      <c r="G265" s="114"/>
    </row>
    <row r="266" ht="12.75">
      <c r="G266" s="114"/>
    </row>
    <row r="267" ht="12.75">
      <c r="G267" s="114"/>
    </row>
    <row r="268" ht="12.75">
      <c r="G268" s="114"/>
    </row>
    <row r="269" ht="12.75">
      <c r="G269" s="114"/>
    </row>
    <row r="270" ht="12.75">
      <c r="G270" s="114"/>
    </row>
    <row r="271" ht="12.75">
      <c r="G271" s="114"/>
    </row>
    <row r="272" ht="12.75">
      <c r="G272" s="114"/>
    </row>
    <row r="273" ht="12.75">
      <c r="G273" s="114"/>
    </row>
    <row r="274" ht="12.75">
      <c r="G274" s="114"/>
    </row>
    <row r="275" ht="12.75">
      <c r="G275" s="114"/>
    </row>
    <row r="276" ht="12.75">
      <c r="G276" s="114"/>
    </row>
    <row r="277" ht="12.75">
      <c r="G277" s="114"/>
    </row>
    <row r="278" ht="12.75">
      <c r="G278" s="114"/>
    </row>
    <row r="279" ht="12.75">
      <c r="G279" s="114"/>
    </row>
    <row r="280" ht="12.75">
      <c r="G280" s="114"/>
    </row>
    <row r="281" ht="12.75">
      <c r="G281" s="114"/>
    </row>
    <row r="282" ht="12.75">
      <c r="G282" s="114"/>
    </row>
    <row r="283" ht="12.75">
      <c r="G283" s="114"/>
    </row>
    <row r="284" ht="12.75">
      <c r="G284" s="114"/>
    </row>
    <row r="285" ht="12.75">
      <c r="G285" s="114"/>
    </row>
    <row r="286" ht="12.75">
      <c r="G286" s="114"/>
    </row>
    <row r="287" ht="12.75">
      <c r="G287" s="114"/>
    </row>
    <row r="288" ht="12.75">
      <c r="G288" s="114"/>
    </row>
    <row r="289" ht="12.75">
      <c r="G289" s="114"/>
    </row>
    <row r="290" ht="12.75">
      <c r="G290" s="114"/>
    </row>
    <row r="291" ht="12.75">
      <c r="G291" s="114"/>
    </row>
    <row r="292" ht="12.75">
      <c r="G292" s="114"/>
    </row>
    <row r="293" ht="12.75">
      <c r="G293" s="114"/>
    </row>
    <row r="294" ht="12.75">
      <c r="G294" s="114"/>
    </row>
    <row r="295" ht="12.75">
      <c r="G295" s="114"/>
    </row>
    <row r="296" ht="12.75">
      <c r="G296" s="114"/>
    </row>
    <row r="297" ht="12.75">
      <c r="G297" s="114"/>
    </row>
    <row r="298" ht="12.75">
      <c r="G298" s="114"/>
    </row>
    <row r="299" ht="12.75">
      <c r="G299" s="114"/>
    </row>
    <row r="300" ht="12.75">
      <c r="G300" s="114"/>
    </row>
    <row r="301" ht="12.75">
      <c r="G301" s="114"/>
    </row>
    <row r="302" ht="12.75">
      <c r="G302" s="114"/>
    </row>
    <row r="303" ht="12.75">
      <c r="G303" s="114"/>
    </row>
    <row r="304" ht="12.75">
      <c r="G304" s="114"/>
    </row>
    <row r="305" ht="12.75">
      <c r="G305" s="114"/>
    </row>
    <row r="306" ht="12.75">
      <c r="G306" s="114"/>
    </row>
    <row r="307" ht="12.75">
      <c r="G307" s="114"/>
    </row>
    <row r="308" ht="12.75">
      <c r="G308" s="114"/>
    </row>
    <row r="309" ht="12.75">
      <c r="G309" s="114"/>
    </row>
    <row r="310" ht="12.75">
      <c r="G310" s="114"/>
    </row>
    <row r="311" ht="12.75">
      <c r="G311" s="114"/>
    </row>
    <row r="312" ht="12.75">
      <c r="G312" s="114"/>
    </row>
    <row r="313" ht="12.75">
      <c r="G313" s="114"/>
    </row>
    <row r="314" ht="12.75">
      <c r="G314" s="114"/>
    </row>
    <row r="315" ht="12.75">
      <c r="G315" s="114"/>
    </row>
    <row r="316" ht="12.75">
      <c r="G316" s="114"/>
    </row>
    <row r="317" ht="12.75">
      <c r="G317" s="114"/>
    </row>
    <row r="318" ht="12.75">
      <c r="G318" s="114"/>
    </row>
    <row r="319" ht="12.75">
      <c r="G319" s="114"/>
    </row>
    <row r="320" ht="12.75">
      <c r="G320" s="114"/>
    </row>
    <row r="321" ht="12.75">
      <c r="G321" s="114"/>
    </row>
    <row r="322" ht="12.75">
      <c r="G322" s="114"/>
    </row>
    <row r="323" ht="12.75">
      <c r="G323" s="114"/>
    </row>
    <row r="324" ht="12.75">
      <c r="G324" s="114"/>
    </row>
    <row r="325" ht="12.75">
      <c r="G325" s="114"/>
    </row>
    <row r="326" ht="12.75">
      <c r="G326" s="114"/>
    </row>
    <row r="327" ht="12.75">
      <c r="G327" s="114"/>
    </row>
    <row r="328" ht="12.75">
      <c r="G328" s="114"/>
    </row>
    <row r="329" ht="12.75">
      <c r="G329" s="114"/>
    </row>
    <row r="330" ht="12.75">
      <c r="G330" s="114"/>
    </row>
    <row r="331" ht="12.75">
      <c r="G331" s="114"/>
    </row>
    <row r="332" ht="12.75">
      <c r="G332" s="114"/>
    </row>
    <row r="333" ht="12.75">
      <c r="G333" s="114"/>
    </row>
    <row r="334" ht="12.75">
      <c r="G334" s="114"/>
    </row>
    <row r="335" ht="12.75">
      <c r="G335" s="114"/>
    </row>
    <row r="336" ht="12.75">
      <c r="G336" s="114"/>
    </row>
    <row r="337" ht="12.75">
      <c r="G337" s="114"/>
    </row>
    <row r="338" ht="12.75">
      <c r="G338" s="114"/>
    </row>
    <row r="339" ht="12.75">
      <c r="G339" s="114"/>
    </row>
    <row r="340" ht="12.75">
      <c r="G340" s="114"/>
    </row>
    <row r="341" ht="12.75">
      <c r="G341" s="114"/>
    </row>
    <row r="342" ht="12.75">
      <c r="G342" s="114"/>
    </row>
    <row r="343" ht="12.75">
      <c r="G343" s="114"/>
    </row>
    <row r="344" ht="12.75">
      <c r="G344" s="114"/>
    </row>
    <row r="345" ht="12.75">
      <c r="G345" s="114"/>
    </row>
    <row r="346" ht="12.75">
      <c r="G346" s="114"/>
    </row>
    <row r="347" ht="12.75">
      <c r="G347" s="114"/>
    </row>
    <row r="348" ht="12.75">
      <c r="G348" s="114"/>
    </row>
    <row r="349" ht="12.75">
      <c r="G349" s="114"/>
    </row>
    <row r="350" ht="12.75">
      <c r="G350" s="114"/>
    </row>
    <row r="351" ht="12.75">
      <c r="G351" s="114"/>
    </row>
    <row r="352" ht="12.75">
      <c r="G352" s="114"/>
    </row>
    <row r="353" ht="12.75">
      <c r="G353" s="114"/>
    </row>
    <row r="354" ht="12.75">
      <c r="G354" s="114"/>
    </row>
    <row r="355" ht="12.75">
      <c r="G355" s="114"/>
    </row>
    <row r="356" ht="12.75">
      <c r="G356" s="114"/>
    </row>
    <row r="357" ht="12.75">
      <c r="G357" s="114"/>
    </row>
    <row r="358" ht="12.75">
      <c r="G358" s="114"/>
    </row>
    <row r="359" ht="12.75">
      <c r="G359" s="114"/>
    </row>
    <row r="360" ht="12.75">
      <c r="G360" s="114"/>
    </row>
    <row r="361" ht="12.75">
      <c r="G361" s="114"/>
    </row>
    <row r="362" ht="12.75">
      <c r="G362" s="114"/>
    </row>
    <row r="363" ht="12.75">
      <c r="G363" s="114"/>
    </row>
    <row r="364" ht="12.75">
      <c r="G364" s="114"/>
    </row>
    <row r="365" ht="12.75">
      <c r="G365" s="114"/>
    </row>
    <row r="366" ht="12.75">
      <c r="G366" s="114"/>
    </row>
    <row r="367" ht="12.75">
      <c r="G367" s="114"/>
    </row>
    <row r="368" ht="12.75">
      <c r="G368" s="114"/>
    </row>
    <row r="369" ht="12.75">
      <c r="G369" s="114"/>
    </row>
    <row r="370" ht="12.75">
      <c r="G370" s="114"/>
    </row>
    <row r="371" ht="12.75">
      <c r="G371" s="114"/>
    </row>
    <row r="372" ht="12.75">
      <c r="G372" s="114"/>
    </row>
    <row r="373" ht="12.75">
      <c r="G373" s="114"/>
    </row>
    <row r="374" ht="12.75">
      <c r="G374" s="114"/>
    </row>
    <row r="375" ht="12.75">
      <c r="G375" s="114"/>
    </row>
    <row r="376" ht="12.75">
      <c r="G376" s="114"/>
    </row>
    <row r="377" ht="12.75">
      <c r="G377" s="114"/>
    </row>
    <row r="378" ht="12.75">
      <c r="G378" s="114"/>
    </row>
    <row r="379" ht="12.75">
      <c r="G379" s="114"/>
    </row>
    <row r="380" ht="12.75">
      <c r="G380" s="114"/>
    </row>
    <row r="381" ht="12.75">
      <c r="G381" s="114"/>
    </row>
    <row r="382" ht="12.75">
      <c r="G382" s="114"/>
    </row>
    <row r="383" ht="12.75">
      <c r="G383" s="114"/>
    </row>
    <row r="384" ht="12.75">
      <c r="G384" s="114"/>
    </row>
    <row r="385" ht="12.75">
      <c r="G385" s="114"/>
    </row>
    <row r="386" ht="12.75">
      <c r="G386" s="114"/>
    </row>
    <row r="387" ht="12.75">
      <c r="G387" s="114"/>
    </row>
    <row r="388" ht="12.75">
      <c r="G388" s="114"/>
    </row>
    <row r="389" ht="12.75">
      <c r="G389" s="114"/>
    </row>
    <row r="390" ht="12.75">
      <c r="G390" s="114"/>
    </row>
    <row r="391" ht="12.75">
      <c r="G391" s="114"/>
    </row>
    <row r="392" ht="12.75">
      <c r="G392" s="114"/>
    </row>
    <row r="393" ht="12.75">
      <c r="G393" s="114"/>
    </row>
    <row r="394" ht="12.75">
      <c r="G394" s="114"/>
    </row>
    <row r="395" ht="12.75">
      <c r="G395" s="114"/>
    </row>
    <row r="396" ht="12.75">
      <c r="G396" s="114"/>
    </row>
    <row r="397" ht="12.75">
      <c r="G397" s="114"/>
    </row>
    <row r="398" ht="12.75">
      <c r="G398" s="114"/>
    </row>
    <row r="399" ht="12.75">
      <c r="G399" s="114"/>
    </row>
    <row r="400" ht="12.75">
      <c r="G400" s="114"/>
    </row>
    <row r="401" ht="12.75">
      <c r="G401" s="114"/>
    </row>
    <row r="402" ht="12.75">
      <c r="G402" s="114"/>
    </row>
    <row r="403" ht="12.75">
      <c r="G403" s="114"/>
    </row>
    <row r="404" ht="12.75">
      <c r="G404" s="114"/>
    </row>
    <row r="405" ht="12.75">
      <c r="G405" s="114"/>
    </row>
    <row r="406" ht="12.75">
      <c r="G406" s="114"/>
    </row>
    <row r="407" ht="12.75">
      <c r="G407" s="114"/>
    </row>
    <row r="408" ht="12.75">
      <c r="G408" s="114"/>
    </row>
    <row r="409" ht="12.75">
      <c r="G409" s="114"/>
    </row>
    <row r="410" ht="12.75">
      <c r="G410" s="114"/>
    </row>
    <row r="411" ht="12.75">
      <c r="G411" s="114"/>
    </row>
    <row r="412" ht="12.75">
      <c r="G412" s="114"/>
    </row>
    <row r="413" ht="12.75">
      <c r="G413" s="114"/>
    </row>
    <row r="414" ht="12.75">
      <c r="G414" s="114"/>
    </row>
    <row r="415" ht="12.75">
      <c r="G415" s="114"/>
    </row>
    <row r="416" ht="12.75">
      <c r="G416" s="114"/>
    </row>
    <row r="417" ht="12.75">
      <c r="G417" s="114"/>
    </row>
    <row r="418" ht="12.75">
      <c r="G418" s="114"/>
    </row>
    <row r="419" ht="12.75">
      <c r="G419" s="114"/>
    </row>
    <row r="420" ht="12.75">
      <c r="G420" s="114"/>
    </row>
    <row r="421" ht="12.75">
      <c r="G421" s="114"/>
    </row>
    <row r="422" ht="12.75">
      <c r="G422" s="114"/>
    </row>
    <row r="423" ht="12.75">
      <c r="G423" s="114"/>
    </row>
    <row r="424" ht="12.75">
      <c r="G424" s="114"/>
    </row>
    <row r="425" ht="12.75">
      <c r="G425" s="114"/>
    </row>
    <row r="426" ht="12.75">
      <c r="G426" s="114"/>
    </row>
    <row r="427" ht="12.75">
      <c r="G427" s="114"/>
    </row>
    <row r="428" ht="12.75">
      <c r="G428" s="114"/>
    </row>
    <row r="429" ht="12.75">
      <c r="G429" s="114"/>
    </row>
    <row r="430" ht="12.75">
      <c r="G430" s="114"/>
    </row>
    <row r="431" ht="12.75">
      <c r="G431" s="114"/>
    </row>
    <row r="432" ht="12.75">
      <c r="G432" s="114"/>
    </row>
    <row r="433" ht="12.75">
      <c r="G433" s="114"/>
    </row>
    <row r="434" ht="12.75">
      <c r="G434" s="114"/>
    </row>
    <row r="435" ht="12.75">
      <c r="G435" s="114"/>
    </row>
    <row r="436" ht="12.75">
      <c r="G436" s="114"/>
    </row>
    <row r="437" ht="12.75">
      <c r="G437" s="114"/>
    </row>
    <row r="438" ht="12.75">
      <c r="G438" s="114"/>
    </row>
    <row r="439" ht="12.75">
      <c r="G439" s="114"/>
    </row>
    <row r="440" ht="12.75">
      <c r="G440" s="114"/>
    </row>
    <row r="441" ht="12.75">
      <c r="G441" s="114"/>
    </row>
    <row r="442" ht="12.75">
      <c r="G442" s="114"/>
    </row>
    <row r="443" ht="12.75">
      <c r="G443" s="114"/>
    </row>
    <row r="444" ht="12.75">
      <c r="G444" s="114"/>
    </row>
    <row r="445" ht="12.75">
      <c r="G445" s="114"/>
    </row>
    <row r="446" ht="12.75">
      <c r="G446" s="114"/>
    </row>
    <row r="447" ht="12.75">
      <c r="G447" s="114"/>
    </row>
    <row r="448" ht="12.75">
      <c r="G448" s="114"/>
    </row>
    <row r="449" ht="12.75">
      <c r="G449" s="114"/>
    </row>
    <row r="450" ht="12.75">
      <c r="G450" s="114"/>
    </row>
    <row r="451" ht="12.75">
      <c r="G451" s="114"/>
    </row>
    <row r="452" ht="12.75">
      <c r="G452" s="114"/>
    </row>
    <row r="453" ht="12.75">
      <c r="G453" s="114"/>
    </row>
    <row r="454" ht="12.75">
      <c r="G454" s="114"/>
    </row>
    <row r="455" ht="12.75">
      <c r="G455" s="114"/>
    </row>
    <row r="456" ht="12.75">
      <c r="G456" s="114"/>
    </row>
    <row r="457" ht="12.75">
      <c r="G457" s="114"/>
    </row>
    <row r="458" ht="12.75">
      <c r="G458" s="114"/>
    </row>
    <row r="459" ht="12.75">
      <c r="G459" s="114"/>
    </row>
    <row r="460" ht="12.75">
      <c r="G460" s="114"/>
    </row>
    <row r="461" ht="12.75">
      <c r="G461" s="114"/>
    </row>
    <row r="462" ht="12.75">
      <c r="G462" s="114"/>
    </row>
    <row r="463" ht="12.75">
      <c r="G463" s="114"/>
    </row>
    <row r="464" ht="12.75">
      <c r="G464" s="114"/>
    </row>
    <row r="465" ht="12.75">
      <c r="G465" s="114"/>
    </row>
    <row r="466" ht="12.75">
      <c r="G466" s="114"/>
    </row>
    <row r="467" ht="12.75">
      <c r="G467" s="114"/>
    </row>
    <row r="468" ht="12.75">
      <c r="G468" s="114"/>
    </row>
    <row r="469" ht="12.75">
      <c r="G469" s="114"/>
    </row>
    <row r="470" ht="12.75">
      <c r="G470" s="114"/>
    </row>
    <row r="471" ht="12.75">
      <c r="G471" s="114"/>
    </row>
    <row r="472" ht="12.75">
      <c r="G472" s="114"/>
    </row>
    <row r="473" ht="12.75">
      <c r="G473" s="114"/>
    </row>
    <row r="474" ht="12.75">
      <c r="G474" s="114"/>
    </row>
    <row r="475" ht="12.75">
      <c r="G475" s="114"/>
    </row>
    <row r="476" ht="12.75">
      <c r="G476" s="114"/>
    </row>
    <row r="477" ht="12.75">
      <c r="G477" s="114"/>
    </row>
    <row r="478" ht="12.75">
      <c r="G478" s="114"/>
    </row>
    <row r="479" ht="12.75">
      <c r="G479" s="114"/>
    </row>
    <row r="480" ht="12.75">
      <c r="G480" s="114"/>
    </row>
    <row r="481" ht="12.75">
      <c r="G481" s="114"/>
    </row>
    <row r="482" ht="12.75">
      <c r="G482" s="114"/>
    </row>
    <row r="483" ht="12.75">
      <c r="G483" s="114"/>
    </row>
    <row r="484" ht="12.75">
      <c r="G484" s="114"/>
    </row>
    <row r="485" ht="12.75">
      <c r="G485" s="114"/>
    </row>
    <row r="486" ht="12.75">
      <c r="G486" s="114"/>
    </row>
    <row r="487" ht="12.75">
      <c r="G487" s="114"/>
    </row>
    <row r="488" ht="12.75">
      <c r="G488" s="114"/>
    </row>
    <row r="489" ht="12.75">
      <c r="G489" s="114"/>
    </row>
    <row r="490" ht="12.75">
      <c r="G490" s="114"/>
    </row>
    <row r="491" ht="12.75">
      <c r="G491" s="114"/>
    </row>
    <row r="492" ht="12.75">
      <c r="G492" s="114"/>
    </row>
    <row r="493" ht="12.75">
      <c r="G493" s="114"/>
    </row>
    <row r="494" ht="12.75">
      <c r="G494" s="114"/>
    </row>
    <row r="495" ht="12.75">
      <c r="G495" s="114"/>
    </row>
    <row r="496" ht="12.75">
      <c r="G496" s="114"/>
    </row>
    <row r="497" ht="12.75">
      <c r="G497" s="114"/>
    </row>
    <row r="498" ht="12.75">
      <c r="G498" s="114"/>
    </row>
    <row r="499" ht="12.75">
      <c r="G499" s="114"/>
    </row>
    <row r="500" ht="12.75">
      <c r="G500" s="114"/>
    </row>
    <row r="501" ht="12.75">
      <c r="G501" s="114"/>
    </row>
    <row r="502" ht="12.75">
      <c r="G502" s="114"/>
    </row>
    <row r="503" ht="12.75">
      <c r="G503" s="114"/>
    </row>
    <row r="504" ht="12.75">
      <c r="G504" s="114"/>
    </row>
    <row r="505" ht="12.75">
      <c r="G505" s="114"/>
    </row>
    <row r="506" ht="12.75">
      <c r="G506" s="114"/>
    </row>
    <row r="507" ht="12.75">
      <c r="G507" s="114"/>
    </row>
    <row r="508" ht="12.75">
      <c r="G508" s="114"/>
    </row>
    <row r="509" ht="12.75">
      <c r="G509" s="114"/>
    </row>
    <row r="510" ht="12.75">
      <c r="G510" s="114"/>
    </row>
    <row r="511" ht="12.75">
      <c r="G511" s="114"/>
    </row>
    <row r="512" ht="12.75">
      <c r="G512" s="114"/>
    </row>
    <row r="513" ht="12.75">
      <c r="G513" s="114"/>
    </row>
    <row r="514" ht="12.75">
      <c r="G514" s="114"/>
    </row>
    <row r="515" ht="12.75">
      <c r="G515" s="114"/>
    </row>
    <row r="516" ht="12.75">
      <c r="G516" s="114"/>
    </row>
    <row r="517" ht="12.75">
      <c r="G517" s="114"/>
    </row>
    <row r="518" ht="12.75">
      <c r="G518" s="114"/>
    </row>
    <row r="519" ht="12.75">
      <c r="G519" s="114"/>
    </row>
    <row r="520" ht="12.75">
      <c r="G520" s="114"/>
    </row>
    <row r="521" ht="12.75">
      <c r="G521" s="114"/>
    </row>
    <row r="522" ht="12.75">
      <c r="G522" s="114"/>
    </row>
    <row r="523" ht="12.75">
      <c r="G523" s="114"/>
    </row>
    <row r="524" ht="12.75">
      <c r="G524" s="114"/>
    </row>
    <row r="525" ht="12.75">
      <c r="G525" s="114"/>
    </row>
    <row r="526" ht="12.75">
      <c r="G526" s="114"/>
    </row>
    <row r="527" ht="12.75">
      <c r="G527" s="114"/>
    </row>
    <row r="528" ht="12.75">
      <c r="G528" s="114"/>
    </row>
    <row r="529" ht="12.75">
      <c r="G529" s="114"/>
    </row>
    <row r="530" ht="12.75">
      <c r="G530" s="114"/>
    </row>
    <row r="531" ht="12.75">
      <c r="G531" s="114"/>
    </row>
    <row r="532" ht="12.75">
      <c r="G532" s="114"/>
    </row>
    <row r="533" ht="12.75">
      <c r="G533" s="114"/>
    </row>
    <row r="534" ht="12.75">
      <c r="G534" s="114"/>
    </row>
    <row r="535" ht="12.75">
      <c r="G535" s="114"/>
    </row>
    <row r="536" ht="12.75">
      <c r="G536" s="114"/>
    </row>
    <row r="537" ht="12.75">
      <c r="G537" s="114"/>
    </row>
    <row r="538" ht="12.75">
      <c r="G538" s="114"/>
    </row>
    <row r="539" ht="12.75">
      <c r="G539" s="114"/>
    </row>
    <row r="540" ht="12.75">
      <c r="G540" s="114"/>
    </row>
    <row r="541" ht="12.75">
      <c r="G541" s="114"/>
    </row>
    <row r="542" ht="12.75">
      <c r="G542" s="114"/>
    </row>
    <row r="543" ht="12.75">
      <c r="G543" s="114"/>
    </row>
    <row r="544" ht="12.75">
      <c r="G544" s="114"/>
    </row>
    <row r="545" ht="12.75">
      <c r="G545" s="114"/>
    </row>
    <row r="546" ht="12.75">
      <c r="G546" s="114"/>
    </row>
    <row r="547" ht="12.75">
      <c r="G547" s="114"/>
    </row>
    <row r="548" ht="12.75">
      <c r="G548" s="114"/>
    </row>
    <row r="549" ht="12.75">
      <c r="G549" s="114"/>
    </row>
    <row r="550" ht="12.75">
      <c r="G550" s="114"/>
    </row>
    <row r="551" ht="12.75">
      <c r="G551" s="114"/>
    </row>
    <row r="552" ht="12.75">
      <c r="G552" s="114"/>
    </row>
    <row r="553" ht="12.75">
      <c r="G553" s="114"/>
    </row>
    <row r="554" ht="12.75">
      <c r="G554" s="114"/>
    </row>
    <row r="555" ht="12.75">
      <c r="G555" s="114"/>
    </row>
    <row r="556" ht="12.75">
      <c r="G556" s="114"/>
    </row>
    <row r="557" ht="12.75">
      <c r="G557" s="114"/>
    </row>
    <row r="558" ht="12.75">
      <c r="G558" s="114"/>
    </row>
    <row r="559" ht="12.75">
      <c r="G559" s="114"/>
    </row>
    <row r="560" ht="12.75">
      <c r="G560" s="114"/>
    </row>
    <row r="561" ht="12.75">
      <c r="G561" s="114"/>
    </row>
    <row r="562" ht="12.75">
      <c r="G562" s="114"/>
    </row>
    <row r="563" ht="12.75">
      <c r="G563" s="114"/>
    </row>
    <row r="564" ht="12.75">
      <c r="G564" s="114"/>
    </row>
    <row r="565" ht="12.75">
      <c r="G565" s="114"/>
    </row>
    <row r="566" ht="12.75">
      <c r="G566" s="114"/>
    </row>
    <row r="567" ht="12.75">
      <c r="G567" s="114"/>
    </row>
    <row r="568" ht="12.75">
      <c r="G568" s="114"/>
    </row>
    <row r="569" ht="12.75">
      <c r="G569" s="114"/>
    </row>
    <row r="570" ht="12.75">
      <c r="G570" s="114"/>
    </row>
    <row r="571" ht="12.75">
      <c r="G571" s="114"/>
    </row>
    <row r="572" ht="12.75">
      <c r="G572" s="114"/>
    </row>
    <row r="573" ht="12.75">
      <c r="G573" s="114"/>
    </row>
    <row r="574" ht="12.75">
      <c r="G574" s="114"/>
    </row>
    <row r="575" ht="12.75">
      <c r="G575" s="114"/>
    </row>
    <row r="576" ht="12.75">
      <c r="G576" s="114"/>
    </row>
    <row r="577" ht="12.75">
      <c r="G577" s="114"/>
    </row>
    <row r="578" ht="12.75">
      <c r="G578" s="114"/>
    </row>
    <row r="579" ht="12.75">
      <c r="G579" s="114"/>
    </row>
    <row r="580" ht="12.75">
      <c r="G580" s="114"/>
    </row>
    <row r="581" ht="12.75">
      <c r="G581" s="114"/>
    </row>
    <row r="582" ht="12.75">
      <c r="G582" s="114"/>
    </row>
    <row r="583" ht="12.75">
      <c r="G583" s="114"/>
    </row>
    <row r="584" ht="12.75">
      <c r="G584" s="114"/>
    </row>
    <row r="585" ht="12.75">
      <c r="G585" s="114"/>
    </row>
    <row r="586" ht="12.75">
      <c r="G586" s="114"/>
    </row>
    <row r="587" ht="12.75">
      <c r="G587" s="114"/>
    </row>
    <row r="588" ht="12.75">
      <c r="G588" s="114"/>
    </row>
    <row r="589" ht="12.75">
      <c r="G589" s="114"/>
    </row>
    <row r="590" ht="12.75">
      <c r="G590" s="114"/>
    </row>
  </sheetData>
  <mergeCells count="19">
    <mergeCell ref="B123:B124"/>
    <mergeCell ref="D123:D124"/>
    <mergeCell ref="E123:E124"/>
    <mergeCell ref="F123:F124"/>
    <mergeCell ref="G123:G124"/>
    <mergeCell ref="C152:C153"/>
    <mergeCell ref="C64:C65"/>
    <mergeCell ref="C73:C75"/>
    <mergeCell ref="C108:C109"/>
    <mergeCell ref="C135:C136"/>
    <mergeCell ref="C123:C124"/>
    <mergeCell ref="C43:C47"/>
    <mergeCell ref="C30:C31"/>
    <mergeCell ref="B30:B31"/>
    <mergeCell ref="C58:C62"/>
    <mergeCell ref="C54:C56"/>
    <mergeCell ref="C32:C33"/>
    <mergeCell ref="C48:C52"/>
    <mergeCell ref="C34:C36"/>
  </mergeCells>
  <printOptions/>
  <pageMargins left="0.75" right="0.75" top="1" bottom="1" header="0.5" footer="0.5"/>
  <pageSetup fitToHeight="4" horizontalDpi="600" verticalDpi="600" orientation="portrait" paperSize="9" scale="60" r:id="rId1"/>
  <headerFooter alignWithMargins="0">
    <oddFooter>&amp;CStrona &amp;P</oddFooter>
  </headerFooter>
  <rowBreaks count="3" manualBreakCount="3">
    <brk id="52" min="1" max="6" man="1"/>
    <brk id="109" min="1" max="6" man="1"/>
    <brk id="151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2003-03-31T12:14:58Z</cp:lastPrinted>
  <dcterms:created xsi:type="dcterms:W3CDTF">2000-09-18T08:51:07Z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