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budowle i wyposażenie zewnętrzn" sheetId="7" r:id="rId7"/>
    <sheet name="lokalizacje" sheetId="8" r:id="rId8"/>
  </sheets>
  <definedNames>
    <definedName name="_xlnm.Print_Area" localSheetId="3">'auta'!$A$1:$Z$13</definedName>
    <definedName name="_xlnm.Print_Area" localSheetId="1">'budynki'!$A$1:$M$210</definedName>
    <definedName name="_xlnm.Print_Area" localSheetId="2">'elektronika '!$A$1:$D$857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E77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78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79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0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4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5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6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7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<sst xmlns="http://schemas.openxmlformats.org/spreadsheetml/2006/main" count="2581" uniqueCount="1135">
  <si>
    <t>Kserokopiarka</t>
  </si>
  <si>
    <t xml:space="preserve">Publiczne Przedszkole nr 3 </t>
  </si>
  <si>
    <t>Nootebook</t>
  </si>
  <si>
    <t>ul. Bohaterów Monte Cassino 1</t>
  </si>
  <si>
    <t>gaśnica śniegowa, gaśnica pionowa, wąż tłoczny, szafka hydrantowa, dozor pracowniczy(woźny)</t>
  </si>
  <si>
    <t>ściany murowane</t>
  </si>
  <si>
    <t>płyty stropowe, betonowe, wielootworowe</t>
  </si>
  <si>
    <t xml:space="preserve">strop z płyt betonowych, kryty papą </t>
  </si>
  <si>
    <t xml:space="preserve">Publiczne Przedszkole nr 4 </t>
  </si>
  <si>
    <t xml:space="preserve">Publiczne Przedszkole nr 5 </t>
  </si>
  <si>
    <t>CELERON-ZESTAW KOMPUTEROWY</t>
  </si>
  <si>
    <t>KOPIARKA NASHUATEC</t>
  </si>
  <si>
    <t>MINITOR LCD LG 19''</t>
  </si>
  <si>
    <t>LAMINATOR FELLOWES</t>
  </si>
  <si>
    <t>KOMPUTER</t>
  </si>
  <si>
    <t>CENTRALA TELEFONICZNA PLATAN-MICRA</t>
  </si>
  <si>
    <t>PROJEKTOR MULTIMEDIALNY</t>
  </si>
  <si>
    <t>160293080</t>
  </si>
  <si>
    <t>działalność oświatowa</t>
  </si>
  <si>
    <t>placówka wychowawczo – opiekuńczo – dydaktyczna</t>
  </si>
  <si>
    <t>TAK</t>
  </si>
  <si>
    <t>ul. Wysoka 1, 49 – 300 Brzeg</t>
  </si>
  <si>
    <t>6  gaśnic proszkowych, 1 hydrant, czujniki i urządzenia alarmowe monitorowane przez firmę zewnetrzną</t>
  </si>
  <si>
    <t>żelbeton</t>
  </si>
  <si>
    <t>bloczki acermana, wełna mineralna, papa izolacyjna, papa nawierzchniowa</t>
  </si>
  <si>
    <t>NIE</t>
  </si>
  <si>
    <t xml:space="preserve">Publiczne Przedszkole nr 6 </t>
  </si>
  <si>
    <t>zestaw komputerowy</t>
  </si>
  <si>
    <t>kopiarka cyfrowa TOSHIBA</t>
  </si>
  <si>
    <t>komputer PCVPC2LX805900</t>
  </si>
  <si>
    <t>monitor Samsung</t>
  </si>
  <si>
    <t xml:space="preserve">monitor 22 </t>
  </si>
  <si>
    <t>komputer Sigma Medium</t>
  </si>
  <si>
    <t>komputer Pronox</t>
  </si>
  <si>
    <t>zestaw nagłośnieniowy</t>
  </si>
  <si>
    <t>wieża Panasonic</t>
  </si>
  <si>
    <t xml:space="preserve">wieża Panasonic </t>
  </si>
  <si>
    <t xml:space="preserve">Publiczne Przedszkole nr 7 </t>
  </si>
  <si>
    <t>suma ubezpieczenia (wartość)</t>
  </si>
  <si>
    <t>rodzaj wartości (księgowa brutto - KB / odtworzeniowa - O)</t>
  </si>
  <si>
    <t>KB</t>
  </si>
  <si>
    <t>O</t>
  </si>
  <si>
    <t>działalność oświatowa- przedszkole</t>
  </si>
  <si>
    <t>ogrodzenie z siatki</t>
  </si>
  <si>
    <t>nawierzchnie betonowe</t>
  </si>
  <si>
    <t>urzadzenia na plac zabaw</t>
  </si>
  <si>
    <t>instalacja alarmowa i p.poż</t>
  </si>
  <si>
    <t>ul. Gaj 1   Brzeg</t>
  </si>
  <si>
    <t>Kopiarko-drukarka</t>
  </si>
  <si>
    <t>Zestaw komputerowy</t>
  </si>
  <si>
    <t xml:space="preserve"> Zestaw komputerowy </t>
  </si>
  <si>
    <t>Drukarka laserowa</t>
  </si>
  <si>
    <t>Kamera</t>
  </si>
  <si>
    <t>Projektor</t>
  </si>
  <si>
    <t>System monitoringowy - wewnątrz budynku</t>
  </si>
  <si>
    <t xml:space="preserve">Przedszkole Publiczne nr 8 </t>
  </si>
  <si>
    <t>placówka przedszkolna</t>
  </si>
  <si>
    <t>przeciwpożarowe- gaśnice proszkowe-7; gaśnice śniegowe -3; przeciwkradzieżowe; alarm-1; całodobowy dozór agencji ochrony "IMPEL", dozór pracowniczy - część doby; biuro intendentki - kraty.</t>
  </si>
  <si>
    <t>49-300 Brzeg, ul. Towarowa 2</t>
  </si>
  <si>
    <t>cegła ceramiczna</t>
  </si>
  <si>
    <t>drewniane oraz ceramiczne łukowe</t>
  </si>
  <si>
    <t>drewniana pokryta dachówką oraz papą</t>
  </si>
  <si>
    <t>gaśnice,dozór całodobowy</t>
  </si>
  <si>
    <t>49-300 Brzeg, ul. Ofiar Katynia 9</t>
  </si>
  <si>
    <t xml:space="preserve">Publiczne Przedszkole nr 2 </t>
  </si>
  <si>
    <t>komputer HP DX 2300 GQ886EA</t>
  </si>
  <si>
    <t xml:space="preserve">monitor PX849 AA 17" L1706  </t>
  </si>
  <si>
    <t>telewizor</t>
  </si>
  <si>
    <t>komputer z monitorem</t>
  </si>
  <si>
    <t>notebook</t>
  </si>
  <si>
    <t>wieża</t>
  </si>
  <si>
    <t xml:space="preserve">Publiczne Przedszkole nr 8 </t>
  </si>
  <si>
    <t>komputer</t>
  </si>
  <si>
    <t>centrala telefoniczna</t>
  </si>
  <si>
    <t xml:space="preserve">zestaw komputerowy </t>
  </si>
  <si>
    <t>radiomagnetofon</t>
  </si>
  <si>
    <t>aparat fotograficzny</t>
  </si>
  <si>
    <t>Publiczne Przedszkole nr 10</t>
  </si>
  <si>
    <t>Budynek przedszkola</t>
  </si>
  <si>
    <t>gaśnice proszkowe 13, hydranty 2</t>
  </si>
  <si>
    <t>49-300 Brzeg ul.Ks.Makarskiego 5</t>
  </si>
  <si>
    <t>płyty żelbetonowe</t>
  </si>
  <si>
    <t>płaski, papa</t>
  </si>
  <si>
    <t>nie dotyczy</t>
  </si>
  <si>
    <t xml:space="preserve">Publiczne Przedszkole nr 10 </t>
  </si>
  <si>
    <t>monitor CD LG 17</t>
  </si>
  <si>
    <t>monitor LCD 19</t>
  </si>
  <si>
    <t>telewizor 42 LCD LG</t>
  </si>
  <si>
    <t>monitor LG LCD19L 1952S-st</t>
  </si>
  <si>
    <t>tablica interaktywna SMART SB 640 CT</t>
  </si>
  <si>
    <t>wieża DVD XD 123</t>
  </si>
  <si>
    <t>wieża Sony - CAT TH 25</t>
  </si>
  <si>
    <t>radiomagnetofon JVC RV-NB 50141</t>
  </si>
  <si>
    <t>komputer Triline</t>
  </si>
  <si>
    <t>notebook Toschiba</t>
  </si>
  <si>
    <t>notebook ACER EMACHINES E 520</t>
  </si>
  <si>
    <t xml:space="preserve">Publiczne Przedszkole nr 11 </t>
  </si>
  <si>
    <t>Zestaw na plac zabaw</t>
  </si>
  <si>
    <t>gaśnice-proszkowe szt.5 ,hydranty szt.3</t>
  </si>
  <si>
    <t>1-korytarz piwniczny , 1-parter,2-hol II piętro, 1-hol II piętro/hydranty-klatka schodowa parter, I piętro , II piętro</t>
  </si>
  <si>
    <t>czujniki systemu sygnalizacji pożaru i oddymianie</t>
  </si>
  <si>
    <t>umieszczone w kuchni przedszkola,korytarz piwniczny,klatka schodowa,parter , I piętro,II piętro, hol, hol parter , I piętro hol , II piętro hol</t>
  </si>
  <si>
    <t>kraty , monitoringobiektu od momentu włączenia alarmu,dozór pracowniczy, dozór agenci ochrony</t>
  </si>
  <si>
    <t>kraty dół piwniczny przedszkola , okno księgowości, drzwi do księgowości,monitoring dół piwniczny,klatka schodowa-parter , I piętro, II piętro, hol-parter, I piętro i II piętro</t>
  </si>
  <si>
    <t>plac zabaw przedszkola</t>
  </si>
  <si>
    <t>z cegły ceramicznej,bloczki żwirowo-betonowe</t>
  </si>
  <si>
    <t>elementy żelbetowe</t>
  </si>
  <si>
    <t>płyty żelbetonowe,korytkowe,papa,lepik</t>
  </si>
  <si>
    <t>Publiczne Przedszkole nr 11</t>
  </si>
  <si>
    <t>Komputer NOTEBOOK ACER (laptop)</t>
  </si>
  <si>
    <t>Monitor PX849AA 17 L1706</t>
  </si>
  <si>
    <t>Monitor LCD 17</t>
  </si>
  <si>
    <t>Monitor LCD 19</t>
  </si>
  <si>
    <t>Zestaw komputerowy CELERON 1200/1 GB</t>
  </si>
  <si>
    <t>Komputer HP DX 245OMT</t>
  </si>
  <si>
    <t>Komputer NOTEBOOK TOSHIBA (laptop)</t>
  </si>
  <si>
    <t>Komputer TRILINE</t>
  </si>
  <si>
    <t>Aparat fotograficzny</t>
  </si>
  <si>
    <t>budynek szkoly</t>
  </si>
  <si>
    <t xml:space="preserve">prowadzenie zajęć edukacyjnych </t>
  </si>
  <si>
    <t>budynek hali sportowej wraz z łącznikem</t>
  </si>
  <si>
    <t>prowadzenie zajęc edukacyjnych z wychowania fizycznego oraz zajęć rekreacyjnych pozalekcyjnych i treningów sportowych</t>
  </si>
  <si>
    <t>boisko i elementy małej architektury</t>
  </si>
  <si>
    <t>zajęcia sportowe i rekreacja</t>
  </si>
  <si>
    <t xml:space="preserve">Publiczna Szkoła Podstawowa nr 1 </t>
  </si>
  <si>
    <t xml:space="preserve">Publiczna Szkoła Podstawowa nr 3 </t>
  </si>
  <si>
    <t xml:space="preserve">monitorigg wizyjny za pomoca 10 kamer, połaczony również ze strażą miejską, monitoring radiowy za pomocą czujek oraz w gotowość grupy reasgowania bezpośredniego </t>
  </si>
  <si>
    <t>49-300 Brzeg ul. Kamienna 2</t>
  </si>
  <si>
    <t xml:space="preserve">monitoring wizyjny za pomoca kamer połączony ze strażą miejską </t>
  </si>
  <si>
    <t xml:space="preserve">fundamenty oraz ściany konstrukcyjne murowanie  cegieł pełnych ceramicznych,  na zaprawie cementowo-wapniowej, ściany działowe murowane z cegły </t>
  </si>
  <si>
    <t xml:space="preserve">stropy nad piwnicami odcinkowe - sklepione między legara,mi, bądź sklepione, strop nad kondygnacją I piętra drewniany, strop na d kondygnacją II piętra wymieniony, niepalny </t>
  </si>
  <si>
    <t>ściany zewnętrzne  murowane z pustaków POROMUR wypełniające szkielet żelbetowy w sztytach hali,  ścianki działowe murowane z gazobetonu i cegły ceramicznej</t>
  </si>
  <si>
    <t xml:space="preserve">stropodach wentylowany utworzony z sufitów podwieszanych i połaci kolebkowej, systemowy sufit podwieszany do rusztu stalowo-drewnianego, zaplecze: stropodach wentylowany oparty do pustki stropodachu nad areną. Pokrycie dachowe: łukowata blacha trapezowa </t>
  </si>
  <si>
    <t>Komputer HP COMPAQ 3 szt.</t>
  </si>
  <si>
    <t>Klimatyzator INVERTER</t>
  </si>
  <si>
    <t>Komputer HP 6005 PRO SFF 2 szt.</t>
  </si>
  <si>
    <t>Monitor HP LE 1901 W 2 szt.</t>
  </si>
  <si>
    <t>Urżadzenie alarmowe do wykrywania gazu</t>
  </si>
  <si>
    <t xml:space="preserve">747-16-08-638 </t>
  </si>
  <si>
    <t>Drukarka laserowa Brother HL 2032 szt. 2</t>
  </si>
  <si>
    <t>Ogrzewacz wody GALMET 2 szt.</t>
  </si>
  <si>
    <t>Zestaw komputerowy PENTIUM 2.2</t>
  </si>
  <si>
    <t>Zestaw komputerowy uczn.NTT Buisnes W6741</t>
  </si>
  <si>
    <t>Projektor NEC NP. 115</t>
  </si>
  <si>
    <t>747-17-70-511</t>
  </si>
  <si>
    <t>Zespół Szkół nr 1 z Oddziałami Sportowymi</t>
  </si>
  <si>
    <t>dom kultury</t>
  </si>
  <si>
    <t>wewnętrzna sieć hydrantów,instalacja tryskaczy nad sceną,instalacja alarmowa czujniki ruchu w pomieszczeniach biurowych, system oddymiania 3 klatek schodowych</t>
  </si>
  <si>
    <t>ul.Mleczna 49-300 Brzeg</t>
  </si>
  <si>
    <t>MURY CEGLANE</t>
  </si>
  <si>
    <t>STR.ŻELBETOWE</t>
  </si>
  <si>
    <t>STR.ŻELBETOWE, DACH POKRYTY PAPĄ</t>
  </si>
  <si>
    <t>SUMA:</t>
  </si>
  <si>
    <t>centrala p-poż</t>
  </si>
  <si>
    <t>kopiarka Konica-Minolta</t>
  </si>
  <si>
    <t>zestaw komputerowy-komputer,monitor,drukarka</t>
  </si>
  <si>
    <t>urządzenie wielofunkcyjne</t>
  </si>
  <si>
    <t>telefax Panasonic</t>
  </si>
  <si>
    <t>notebook del+drukarkafiskalna,drukarka</t>
  </si>
  <si>
    <t>kasa fiskalna</t>
  </si>
  <si>
    <t>zestaw notebook+drukarka</t>
  </si>
  <si>
    <t>notebook+urządzenie wielofunkcyjne</t>
  </si>
  <si>
    <t>komputer dell vostro+monitor+tablet graficzny</t>
  </si>
  <si>
    <t>notebook dell</t>
  </si>
  <si>
    <t>odtwarzacz</t>
  </si>
  <si>
    <t>aparat lustrzanka</t>
  </si>
  <si>
    <t>aparat canon samsung</t>
  </si>
  <si>
    <t>aparat panasonic</t>
  </si>
  <si>
    <t>VW Passat</t>
  </si>
  <si>
    <t>Comfort lim. 2,0 FSI</t>
  </si>
  <si>
    <t>droga ewakuacyjna</t>
  </si>
  <si>
    <t>Urząd Miasta - budynek "A" - jednopiętrowy</t>
  </si>
  <si>
    <t>Urząd Miasta - budynek "B" - trzypiętrowy</t>
  </si>
  <si>
    <t>ogrodzenie Urzędu Miasta</t>
  </si>
  <si>
    <t xml:space="preserve">Ratusz </t>
  </si>
  <si>
    <t xml:space="preserve">rogatka zaporowa </t>
  </si>
  <si>
    <t>plomba ratusza</t>
  </si>
  <si>
    <t>plac wewn.oraz budynki garażowo magazynowe</t>
  </si>
  <si>
    <t>gasnice proszkowe - 17, hydranty wodne- 4/ w montarzu czujniki p.poż/ochrona całodobowa pracownikami monitoringu U.M.</t>
  </si>
  <si>
    <t>gaśnice proszkowe - 8 , ochrona całodobowa pracownikami monitoringu U.M.</t>
  </si>
  <si>
    <t>całodobowa ochrona  j.w.</t>
  </si>
  <si>
    <t>całodobowa ochronapracownikami monitoringu U.M.</t>
  </si>
  <si>
    <t>całodobowa ochrona j.w. , gaśnice proszkowe- 4</t>
  </si>
  <si>
    <t>ul. Robotnicza 12 , 49-300 Brzeg</t>
  </si>
  <si>
    <t>ul. Rynek , 49-300  Brzeg</t>
  </si>
  <si>
    <t>ul. Sukiennice 2, 49-300 Brzeg</t>
  </si>
  <si>
    <t xml:space="preserve"> DRUKARKA HP LASER JET 3052     </t>
  </si>
  <si>
    <t xml:space="preserve"> 2007/12/31 </t>
  </si>
  <si>
    <t xml:space="preserve"> MONITOR ASUS 17''MB17SE/VB172T </t>
  </si>
  <si>
    <t xml:space="preserve"> DRUKARKA HP COLOR LASER JET    </t>
  </si>
  <si>
    <t xml:space="preserve"> KOMPUTER DC7700/78800CMT PDC21 </t>
  </si>
  <si>
    <t xml:space="preserve"> MONITOR HP LP2065              </t>
  </si>
  <si>
    <t xml:space="preserve"> DRUKARKA HP LASER JET P2015D   </t>
  </si>
  <si>
    <t>Kserokopiarka RICOH AF-MP 3500</t>
  </si>
  <si>
    <t>LaserJet M1522n</t>
  </si>
  <si>
    <t>LaserJet P2055dn</t>
  </si>
  <si>
    <t>LaserJet CP1515n</t>
  </si>
  <si>
    <t>Komputer HP DC7900</t>
  </si>
  <si>
    <t>Monitor HP</t>
  </si>
  <si>
    <t>Komputer HP DC7900 + raid</t>
  </si>
  <si>
    <t xml:space="preserve">Kopiarko-drukarka TOSHIBA e-studio z podajnikiem ADFE-166/206 </t>
  </si>
  <si>
    <t>Komputer EBOX 3300</t>
  </si>
  <si>
    <t>Komputer HP DL360G7</t>
  </si>
  <si>
    <t xml:space="preserve">Komputer HP DL360G7 </t>
  </si>
  <si>
    <t xml:space="preserve">Skaner Fi-6140 </t>
  </si>
  <si>
    <t>Skaner HP SCANJET 5000</t>
  </si>
  <si>
    <t>Skaner HP G3110</t>
  </si>
  <si>
    <t>Komputer HP COMPAQ 8200USDT ELITE</t>
  </si>
  <si>
    <t>Monitor HP LE1901w</t>
  </si>
  <si>
    <t>Drukarka HP P2055DN</t>
  </si>
  <si>
    <t>Komputer ProLiant ML110 G6</t>
  </si>
  <si>
    <t>Komputer HP CQ 6200 PRO + OFFICE 2010 OEM PL</t>
  </si>
  <si>
    <t>Drukarka M1536DNF</t>
  </si>
  <si>
    <t>Laptop ProBook 4510s</t>
  </si>
  <si>
    <t xml:space="preserve"> NETEBOOK FUJITSU AMILO PRO     </t>
  </si>
  <si>
    <t xml:space="preserve"> NETEBOK INSPORION1520 CORE 2   </t>
  </si>
  <si>
    <t xml:space="preserve"> monitoring miasta - 22 kamery </t>
  </si>
  <si>
    <t>Urząd Miasta - Straż Miejska w Brzegu</t>
  </si>
  <si>
    <t xml:space="preserve">czujniki dymu i ognia - 115, gaśnice proszkowe - 30,całodobowa ochrona agencja ochrony; 1.Instalacja hydrantowa- sprawna
2.Suche piony wodne
3.Sygnalizacja alarmu pożaru – 1 szt.
4.Instalacja sygnalizacji pożarowo-alarmowej z czujkam – 114 szt.
5.Oświetlenie awaryjne dróg ewakuacyjnych i znaków.
6. Gaśnice w ilości – 32 szt.
- GP2 ABC- 1 szt.
- GP-4 ABC – 2 szt.
- GP6  ABC – 20 szt.
7. W oknach parteru od strony południowego skrzydła budynku znajduje się 21 szt. krat.
8. Zapewniony dozór obiektu.                            </t>
  </si>
  <si>
    <t>hydranty wewnętrzne, gaśnice proszkowe; 1.Instalacja hydrantowa- niesprawna.( Powodem niesprawności hydrantów jest dostateczny       brak wody w sieci hydrantowej.).                                   2.Gaśnice p.poż. 8 szt.                             - GP-2 ABC- 1 szt.                                         - GP-4 ABC- 1 szt.                               - GP-6 ABC – 6 szt.</t>
  </si>
  <si>
    <t>WVWZZZ3CZ8PO23764</t>
  </si>
  <si>
    <t>OB44404</t>
  </si>
  <si>
    <t>OSOBOWY</t>
  </si>
  <si>
    <t xml:space="preserve">autoalarm, </t>
  </si>
  <si>
    <t>10.12.2012</t>
  </si>
  <si>
    <t>09.12.2013</t>
  </si>
  <si>
    <t>Suma ubezpieczenia (wartość pojazdu z VAT)</t>
  </si>
  <si>
    <t>18.01.2013</t>
  </si>
  <si>
    <t>17.01.2014</t>
  </si>
  <si>
    <t>biblioteka multimedialna</t>
  </si>
  <si>
    <t>drukarka laserowa Samsung</t>
  </si>
  <si>
    <t>wiedeoprojektor</t>
  </si>
  <si>
    <t>skaner</t>
  </si>
  <si>
    <t>komputery stacjonarne (księgowość + sekretariat)</t>
  </si>
  <si>
    <t>urządzenie wielofunkcyjne HP (sekretariat)</t>
  </si>
  <si>
    <t>kopiarka (biblioteka)</t>
  </si>
  <si>
    <t>komputer sekretariat</t>
  </si>
  <si>
    <t>komputer księgowość</t>
  </si>
  <si>
    <t>laptop ACER HP 530</t>
  </si>
  <si>
    <t>tablica interaktywna z oprogramowaniem</t>
  </si>
  <si>
    <t>monitoring wizyjny</t>
  </si>
  <si>
    <t>2.</t>
  </si>
  <si>
    <t>Budynek szkoły</t>
  </si>
  <si>
    <t>szkoła</t>
  </si>
  <si>
    <t>Budynek gospodarczy</t>
  </si>
  <si>
    <t>garaże</t>
  </si>
  <si>
    <t>Ogrodzenie żelazne</t>
  </si>
  <si>
    <t>Ogrodzenie z siatki</t>
  </si>
  <si>
    <t>Boisko szkolne</t>
  </si>
  <si>
    <t xml:space="preserve">gaśnicz 13 szt, w tym: GS5- 3 szt,, GP6 - 8 szt., GP - 1szt.,GH-XX - 1szt., alarm, kraty w oknach : sekretariat, serwerownia, dyrektor, pokój nauczycielski, sala 3 i 14, oraz okna antywłaman.sala 11, 8, monitoring wizyjny zewn.i wewn., oddymianie </t>
  </si>
  <si>
    <t>ul. Robotnicza 22, 49-300 Brzeg</t>
  </si>
  <si>
    <t>konstrukcja drewniana, ocieplana, kryty papą</t>
  </si>
  <si>
    <t xml:space="preserve">Publiczna Szkoła Podstawowa nr 5 </t>
  </si>
  <si>
    <t>KOMPUTER ZESTAW PERFEKTUS</t>
  </si>
  <si>
    <t>MONITOR LG 17CAL</t>
  </si>
  <si>
    <t>PROJEKTOR SANYO</t>
  </si>
  <si>
    <t>APARAT CYFROWY FUJI FINE PIX</t>
  </si>
  <si>
    <t>PROJEKTOR GENIUS C1-001 ZE STATYWEM- 2 SZT</t>
  </si>
  <si>
    <t xml:space="preserve">DRUKARKA ATRAMENTOWA </t>
  </si>
  <si>
    <t>DVD</t>
  </si>
  <si>
    <t>UPS OCHRONA ŁĄCZA INTERNETOWEGO</t>
  </si>
  <si>
    <t>ROUTER WAN DLA OŚWIATY</t>
  </si>
  <si>
    <t>MACIERZ DYSKOWA</t>
  </si>
  <si>
    <t>INFOKIOSK</t>
  </si>
  <si>
    <t>PRZEŁĄCZNIK DLA JEDNOSTKI OŚWIATY - 1 SZT</t>
  </si>
  <si>
    <t>URZĄDZENIE DO ZARZĄDZANIA SIECIĄ WiFi</t>
  </si>
  <si>
    <t xml:space="preserve">NOTEBOOK ARISTO </t>
  </si>
  <si>
    <t>NOTEBOOK HPS 6000CORE</t>
  </si>
  <si>
    <t>Tabela nr 8</t>
  </si>
  <si>
    <t xml:space="preserve">Publiczna Szkoła Podstawowa nr  5 </t>
  </si>
  <si>
    <t>Chodnik z płyt betonowych</t>
  </si>
  <si>
    <t>ul Robotnicza 22, 49-300 Brzeg</t>
  </si>
  <si>
    <t xml:space="preserve">Publiczne Gimnazjum nr 1 </t>
  </si>
  <si>
    <t>monitoring całodowbowy, alarm, dozór fizyczny, hydranty , gaśnicde</t>
  </si>
  <si>
    <t>49-300 Brzeg ul Oławska 2</t>
  </si>
  <si>
    <t>betonowe</t>
  </si>
  <si>
    <t>żelbetonowe</t>
  </si>
  <si>
    <t>płyty betonowe i papa</t>
  </si>
  <si>
    <t>Stanowiska do nauki języków obcych</t>
  </si>
  <si>
    <t>Projektor EkiXEx2020</t>
  </si>
  <si>
    <t xml:space="preserve">Centrala telefoniczna </t>
  </si>
  <si>
    <t>Drukarka laserowa  HP p2055</t>
  </si>
  <si>
    <t xml:space="preserve">Keyboard Yamaha </t>
  </si>
  <si>
    <t>Projektor Hitachi ED-x 222</t>
  </si>
  <si>
    <t>Zestawy komputerowe uczniowskie</t>
  </si>
  <si>
    <t xml:space="preserve"> Komutery Bussines W6741-tvp i i II szt 3</t>
  </si>
  <si>
    <t>Rzutnik NOBO Quantum</t>
  </si>
  <si>
    <t>Drukarka laserowa Samsung ML2571N</t>
  </si>
  <si>
    <t>TelefaxPanasonicKXMB</t>
  </si>
  <si>
    <t xml:space="preserve">Kserokopiarka </t>
  </si>
  <si>
    <t>Kserokopiarka DSM 320</t>
  </si>
  <si>
    <t>urządzenie wielofunkcyjne HP735-2010</t>
  </si>
  <si>
    <t>Zestaw komputerowy PC Adax Alfa VBS 1400,Monitor</t>
  </si>
  <si>
    <t xml:space="preserve">Zestaw komputerowy Madaxa  bot Windows Belinea </t>
  </si>
  <si>
    <t>Zestaw komuterowyAdax PX 4800</t>
  </si>
  <si>
    <t xml:space="preserve">Zestawy komputerowe administracja </t>
  </si>
  <si>
    <t>Telewizor OTVC Daewod</t>
  </si>
  <si>
    <t>Wieża SC-PH 4E Panasonic</t>
  </si>
  <si>
    <t>Radiomagnetofon SONY CFD-RG 880Cp</t>
  </si>
  <si>
    <t>Zestaw interaktywny tablica projektor głośniki  szt 5</t>
  </si>
  <si>
    <t>szafa krosowa, panelSTP19-24,switch Cisco</t>
  </si>
  <si>
    <t xml:space="preserve">Ruter Wan FCZ 1531C4BP </t>
  </si>
  <si>
    <t xml:space="preserve">Sieciowe urządzenie wielofunkcyjnye Toshiba Estudio </t>
  </si>
  <si>
    <t>Infokiosk Ik 1166 komputer Dell Optiplex 780 BDXD45J</t>
  </si>
  <si>
    <t>Punkt dostepowy CISO AIR LAP 1142 N FCZ 1534</t>
  </si>
  <si>
    <t xml:space="preserve">Urządzenie do zarządzania  siecią WiFi Kontroler </t>
  </si>
  <si>
    <t>laptop HP 4710St58703gb</t>
  </si>
  <si>
    <t>LaptopHP</t>
  </si>
  <si>
    <t>Latitnde D531 Laptop DEL</t>
  </si>
  <si>
    <t>Laptop  ACEr Ex 5620</t>
  </si>
  <si>
    <t xml:space="preserve">Laptop ACERAS 3613 LCI </t>
  </si>
  <si>
    <t xml:space="preserve">Laptop HP620 T45002 </t>
  </si>
  <si>
    <t>Żłobek Miejski "Tęczowy Świat"</t>
  </si>
  <si>
    <t>monitoring wizyjny/ kamery wewnątrz i na zewnątrz</t>
  </si>
  <si>
    <t>Aparat fotograficzny CANON power Shot A 2000</t>
  </si>
  <si>
    <t>Rzutniki multimedialne szt 5</t>
  </si>
  <si>
    <t>Sieciowy punkt wizualizcji danych</t>
  </si>
  <si>
    <t>Zestaw do monitorowania  wewnątrz budynku</t>
  </si>
  <si>
    <t>Kamery do monitoringu wewnątrz monitoringu dwie kamery na zewnątrz</t>
  </si>
  <si>
    <t xml:space="preserve">Publiczne Gimnazjum nr 3 </t>
  </si>
  <si>
    <t>budynek gimnazjum</t>
  </si>
  <si>
    <t>17.10.2013</t>
  </si>
  <si>
    <t>16.10.2014</t>
  </si>
  <si>
    <t>18.01.2014</t>
  </si>
  <si>
    <t>17.01.2015</t>
  </si>
  <si>
    <t>10.12.2013</t>
  </si>
  <si>
    <t>09.12.2014</t>
  </si>
  <si>
    <t>Tabela nr 7 - Budowle i wyposażenie zewnętrzne na terenie miasta Brzeg należące do Gminy Miasta Brzeg.</t>
  </si>
  <si>
    <t>miniboisko do piłki nożnej ze sztuczną nawierzchnią</t>
  </si>
  <si>
    <t>boisko</t>
  </si>
  <si>
    <t>boisko sportowe wielofunkcyjne</t>
  </si>
  <si>
    <t>bosiko</t>
  </si>
  <si>
    <t>nawierzchnia betonowa z płyt chodnikowych</t>
  </si>
  <si>
    <t>droga wewnętrzna</t>
  </si>
  <si>
    <t>ogrodzenie</t>
  </si>
  <si>
    <t>gaśnica śniegowa 1, gaśnica proszkowa 15, monitoring (alarm), kamery.</t>
  </si>
  <si>
    <t>Brzeg, ul. Boh. Monte Cassino 14</t>
  </si>
  <si>
    <t>hydrant, kamera</t>
  </si>
  <si>
    <t>z cegły</t>
  </si>
  <si>
    <t>DZ - 3 żelbetonowe</t>
  </si>
  <si>
    <t>betonowy z płyt korytkowych ,2x papa termozgrzewalna</t>
  </si>
  <si>
    <t>Komputer Serwer NTT TYTAN 945GZM - S2</t>
  </si>
  <si>
    <t>Komputer uczniowski NTT Tledu</t>
  </si>
  <si>
    <t>Komputer uczniowski stacja robocza NTT OPTledu</t>
  </si>
  <si>
    <t>Skaner A4-HP Scan Jet 3800</t>
  </si>
  <si>
    <t>Drukarka laserowa biało -czarna samsung ML 2571 N</t>
  </si>
  <si>
    <t>Wideoprojektor NECVT59</t>
  </si>
  <si>
    <t>Monitor LCD 17"-LGL1753S</t>
  </si>
  <si>
    <t>Przełącznik sieciowy linksys SRW 22464-EV</t>
  </si>
  <si>
    <t>Jednostka centralna Actina Nevada</t>
  </si>
  <si>
    <t>Monitor LCD Belinea</t>
  </si>
  <si>
    <t>Wielofunkcyjne urządzenie sieciowe Lexmark</t>
  </si>
  <si>
    <t>Urządzenie wielofunkcyjne FAX 2920</t>
  </si>
  <si>
    <t>Sieć</t>
  </si>
  <si>
    <t>Monitor NEC 19 LCD 93 V</t>
  </si>
  <si>
    <t>Telewizor LCD 37 TOSHIBA</t>
  </si>
  <si>
    <t>Wieża z DVD i MP3 PHILIPS</t>
  </si>
  <si>
    <t>Kserokopiarka PHANASONIC DP-8016</t>
  </si>
  <si>
    <t>Zestaw sieciowy - szafka (biblioteka)</t>
  </si>
  <si>
    <t>Ekran Tripod 15 MW</t>
  </si>
  <si>
    <t>Komputer zestaw serwer NTT TYTAN</t>
  </si>
  <si>
    <t>Komputer zestaw uczniowski NTT Buisnes W6741</t>
  </si>
  <si>
    <t>Skaner A-4 HP ScanJet G 2710</t>
  </si>
  <si>
    <t>Drukarka laserowa Samsung ML 2571N</t>
  </si>
  <si>
    <t>Wideoprojektor HITACHI ED-X22</t>
  </si>
  <si>
    <t>Monitor LTD 19 SAMSUNG 920 NW</t>
  </si>
  <si>
    <t>Urządzenia sieciowe</t>
  </si>
  <si>
    <t>Wieża z DVD i MP 3 PHILIPS</t>
  </si>
  <si>
    <t>Komputer HP DX 2450 MT</t>
  </si>
  <si>
    <t>Monitor HP LCD 18,5</t>
  </si>
  <si>
    <t>Telewizor LG 42 LD 465 FHD MPEG-4</t>
  </si>
  <si>
    <t>Komputer TRILINE PROFI</t>
  </si>
  <si>
    <t>Urządzenie wielofunkcyjne HPCH 368</t>
  </si>
  <si>
    <t>LG kino domowe HT -904 TA</t>
  </si>
  <si>
    <t>Ekran Nobo Standard m II  240/181</t>
  </si>
  <si>
    <t>Komputer DELL VOSTRO</t>
  </si>
  <si>
    <t>Zestaw TRILINE 41G E5700/2GB/500GB/WIN 7 HP PL</t>
  </si>
  <si>
    <t>Komputer przenośny HP Compag 6710 b</t>
  </si>
  <si>
    <t>Mikrofon bezprzewodowy</t>
  </si>
  <si>
    <t>Dekoracja choinkowa zewnętrzna</t>
  </si>
  <si>
    <t>Komputer przenośny DELL Latitude D531-zestaw</t>
  </si>
  <si>
    <t>Notebook ASUS K501 J</t>
  </si>
  <si>
    <t>LAPTOF  PACKARD  BELL  T85</t>
  </si>
  <si>
    <t>Kamera Cyfrowa JVC  GZ- HD 500 SEV</t>
  </si>
  <si>
    <t xml:space="preserve">Zespół Szkół nr 1 z Oddziałami Sportowymi </t>
  </si>
  <si>
    <t>budynek stary szkoły nr 1 -  "A"</t>
  </si>
  <si>
    <t>szkoła, dydaktyczno - wychowawczy</t>
  </si>
  <si>
    <t>Budynek segment administracji kultury i żywienia nr 7 "D"</t>
  </si>
  <si>
    <t>j.w.</t>
  </si>
  <si>
    <t>Budynek segment 12-stu sal specjalnych  i pracowni - nr 4 - "C"</t>
  </si>
  <si>
    <t>budynek dużej sali gimnastycznej - nr 5 - segment KF</t>
  </si>
  <si>
    <t>budynek małej sali gimnastycznej z łącznikiem nr 2</t>
  </si>
  <si>
    <t xml:space="preserve">budynek Łącznik nr 3 </t>
  </si>
  <si>
    <t>Budynek segment 10-ciu sal specjalnych i pracowni -  nr 6 - "B"</t>
  </si>
  <si>
    <t>Rezerwy</t>
  </si>
  <si>
    <t>zestaw sieci i budynków</t>
  </si>
  <si>
    <t xml:space="preserve">szkoła </t>
  </si>
  <si>
    <t>Rodzaj budowli/wyposażenia</t>
  </si>
  <si>
    <t>Wyposażenie placów zabaw na terenie miasta należących do Gminy</t>
  </si>
  <si>
    <t xml:space="preserve">Słupy ogłoszeniowe zwykłe - 23 szt. </t>
  </si>
  <si>
    <t>Słupy ogłoszeniowe stylowe - 4 szt.</t>
  </si>
  <si>
    <t>Kosze na śmieci stylowe - 138 szt.</t>
  </si>
  <si>
    <t>Ławki w parkach</t>
  </si>
  <si>
    <t>Ławki w mieście</t>
  </si>
  <si>
    <t>Wiaty przystankowe metalowe z ławeczką metalową wewnątrz przymocowaną do podłoża- 30 szt.</t>
  </si>
  <si>
    <t xml:space="preserve">kompleks sportowy "Moje Boisko -Orlik 2012" - boisko softballowe, piłkarskie, wielofunkcyjne, oświetlenie zewnętrzne boisk, instalacja automatycznego       nawadniania, budynek zaplecza sanitarno -szatniowego, droga przeciwpożarowa  </t>
  </si>
  <si>
    <t>boiska sportowe</t>
  </si>
  <si>
    <t>dodatkowe oświetlenie zewnętrzne boisk  ORLIK 2012</t>
  </si>
  <si>
    <t>urządzenie terenu wraz z ogrodzeniem</t>
  </si>
  <si>
    <t>plac zabaw</t>
  </si>
  <si>
    <r>
      <t xml:space="preserve">gasnice: GP-6zABC - 2 szt..,GP-4xABC -1 szt. Hydranty wewnętrzne </t>
    </r>
    <r>
      <rPr>
        <sz val="10"/>
        <rFont val="Czcionka tekstu podstawowego"/>
        <family val="0"/>
      </rPr>
      <t>Ø 52 mm - 6kpl.,Przeciwkradzieżowe - alarmy (monitoring), patrole - całodobowe przez Agencję Ochrony, ochrona fizyczna - część doby, pracownicy obsługi - część doby</t>
    </r>
  </si>
  <si>
    <t>49-300 Brzeg ul. Poprzeczna 16</t>
  </si>
  <si>
    <t>Fundament - ławy fundamentowe żelbetowe, ściany fundamentowe i konstrukcyjne - cegła pełna</t>
  </si>
  <si>
    <t xml:space="preserve">żelbetowe </t>
  </si>
  <si>
    <t>strop ognioodporny, kryty papą na lepiku</t>
  </si>
  <si>
    <t>brak</t>
  </si>
  <si>
    <r>
      <t xml:space="preserve">Gaśnice: GŚ -5L - 1 szt, GP-6x ABC - 2 szt.., GP-4x ABC - 1 sz., GP-2xABC - 2 szt., koc gaśniczy - 1 szt.. Hydranty wewnętrzne </t>
    </r>
    <r>
      <rPr>
        <sz val="10"/>
        <rFont val="Czcionka tekstu podstawowego"/>
        <family val="0"/>
      </rPr>
      <t>Ø25mm - 5 kpl. Rzeciwkradzieżowe - alarmy (monitoring - j.w.</t>
    </r>
  </si>
  <si>
    <t>Fundament - ławy fundamentowe żelbetowe, ściany fundamentowe - bloczki żwirobetonowe,ściany konstrukcyjne - elementy wielkoblokowe szklone wypełnione gazobetonem (dyle lub bloczki)</t>
  </si>
  <si>
    <t>płyty kanałowe</t>
  </si>
  <si>
    <t>stropodach wentylowany z płyt kanałowych i korytkowych</t>
  </si>
  <si>
    <r>
      <t xml:space="preserve">Gaśnice: GP-12BC - 1 szt.., GP-4xABC - 3 szt., Hydranty wewnętrzne </t>
    </r>
    <r>
      <rPr>
        <sz val="10"/>
        <rFont val="Czcionka tekstu podstawowego"/>
        <family val="0"/>
      </rPr>
      <t>Ø 52 mm- 6 kpl. Przeciwkradziezowe - j.w.</t>
    </r>
  </si>
  <si>
    <t>Fundamenty - ławy fundamentowe żelbetowe, ściany fundamentowe - bloczki żwirobetonowe, ściany konstrukcyjne - elementy wielkoblokowe szklone wypełnione gazobetonem( dyle lub bloczki)</t>
  </si>
  <si>
    <t>stropodach wdentylowany z płyt kanałowych i korytkowych , ocieplony z dwóch warstw wełny mineralnej, pokryty dwoma warstwami papy termozgrzewalnej</t>
  </si>
  <si>
    <r>
      <t xml:space="preserve">Gasnice: GP-4x ABC - 1 szt., ydrant wewnetrzny </t>
    </r>
    <r>
      <rPr>
        <sz val="10"/>
        <rFont val="Czcionka tekstu podstawowego"/>
        <family val="0"/>
      </rPr>
      <t>Ø 25 mm - 1 kpl. Przeciwkradzieżowe - j.w.</t>
    </r>
  </si>
  <si>
    <t xml:space="preserve">Fundament - ławy fundamentowe żelbetowe, ściany fundamentowe - bloczki żwirobetonowe, ściany konstrukcyjne - elementy wielkoblokowe </t>
  </si>
  <si>
    <t>nie wystepują</t>
  </si>
  <si>
    <t>000698800</t>
  </si>
  <si>
    <t xml:space="preserve">gasnice, kraty w oknach, monitoring, dozór pracowniczy </t>
  </si>
  <si>
    <t>B. Chrobrego 13, 49-300 Brzeg</t>
  </si>
  <si>
    <t>cegła ceramiczna obustronnie otynkowana</t>
  </si>
  <si>
    <t>ceramiczne i drewniane</t>
  </si>
  <si>
    <t>konstrukcja drewniana, wielospadowa kryta łupkiem</t>
  </si>
  <si>
    <t>wideoprojektor</t>
  </si>
  <si>
    <t>wizualizer</t>
  </si>
  <si>
    <t>rzutnik walizkowy</t>
  </si>
  <si>
    <t>zestaw muzyczny</t>
  </si>
  <si>
    <t xml:space="preserve">tablica interaktywna   </t>
  </si>
  <si>
    <t>jednostka centralna</t>
  </si>
  <si>
    <t>komputer serwer</t>
  </si>
  <si>
    <t>komputer pracownia</t>
  </si>
  <si>
    <t>drukarka laserowa</t>
  </si>
  <si>
    <t xml:space="preserve">stropodach wentylowany z płyt korytkowych wsparte na wiązarach kratowych , ocieplenie z dwóch warstw wełny mineralnej, pokryty dwoma warstwami papy termozgrzewalnej </t>
  </si>
  <si>
    <t>Gaśnica GP-6z ABC - 1 szt. Przeciwkradzieżowe j.w.</t>
  </si>
  <si>
    <t>nie występują</t>
  </si>
  <si>
    <t>stropodach ognioodporny kryty papą na lepiku</t>
  </si>
  <si>
    <t>Fundament - ławy fundamentowe żelbetowe, ściany fundamentowe - cegła pełna, ściany konstrukcyjne cegła kratówka</t>
  </si>
  <si>
    <t xml:space="preserve">stropodach ognioodporny, wentylowany z płyt korytkowych oraz kanałowych wspartych na żebrach i ścianach  ocieplenie  z dwóch warstw wełny mineralnej pokryty dwoma warstwami papy termozgrzewalnej </t>
  </si>
  <si>
    <t>Gaśnice: GŚ -5L - 1 szt, GP-6x ABC - 2 szt.., GP-4x ABC - 3 sz., GP- 6z ABC - 1 szt. Hydranty wewnętrzne Ø25mm - 3 kpl. Rzeciwkradzieżowe - alarmy (monitoring - j.w.</t>
  </si>
  <si>
    <t>Gaśnica GP-6z ABC - 1 szt. Przeciwkradzieżowe j - monitoring</t>
  </si>
  <si>
    <t>Komputer dla czytelnika Actina Newada 00171769</t>
  </si>
  <si>
    <t>Komputer dla czytelnika Actina Newada 00169771</t>
  </si>
  <si>
    <t>Komputer dla czytelnika Actina Newada 00171428</t>
  </si>
  <si>
    <t>Komputer dla czytelnika Actina Newada 00169759</t>
  </si>
  <si>
    <t>Monitor LCD Belinea 1705 GI AA1117520742AA15407003</t>
  </si>
  <si>
    <t>Monitor LCD Belinea 1705 GI AA1117520742AA15406974</t>
  </si>
  <si>
    <t>Monitor LCD Belinea 1705 GI AA1117520742AA15407025</t>
  </si>
  <si>
    <t xml:space="preserve">Budynek mieszkalny </t>
  </si>
  <si>
    <t xml:space="preserve">Tak </t>
  </si>
  <si>
    <t xml:space="preserve">Nie </t>
  </si>
  <si>
    <t>31-tak 31a nie</t>
  </si>
  <si>
    <t>rem. Kapitalny 2007</t>
  </si>
  <si>
    <t>Rem. Kapitalny 2009</t>
  </si>
  <si>
    <t xml:space="preserve">Budynek niemieszkalny </t>
  </si>
  <si>
    <t>TAK-bud.gł</t>
  </si>
  <si>
    <t>1564-69</t>
  </si>
  <si>
    <t>I poł. XVIII</t>
  </si>
  <si>
    <t>Budynek użyteczności publicz.</t>
  </si>
  <si>
    <t>Dom przedpogrzebowy+garaże</t>
  </si>
  <si>
    <t>TAK-29,29a-NIE</t>
  </si>
  <si>
    <t>1897-29,29a-1970</t>
  </si>
  <si>
    <t xml:space="preserve">gaśnice ,hydranty szt.2 , kraty na oknach na parterze </t>
  </si>
  <si>
    <t>Piastowska 29 ,29a</t>
  </si>
  <si>
    <t xml:space="preserve">gaśnice, kraty w oknach , rolety  </t>
  </si>
  <si>
    <t>Korfantego 24</t>
  </si>
  <si>
    <t xml:space="preserve">cegła </t>
  </si>
  <si>
    <t>drweniane/ ceram.</t>
  </si>
  <si>
    <t>drewno+blacha + papa -29, beton-papa -29a</t>
  </si>
  <si>
    <t>beton+ papa</t>
  </si>
  <si>
    <t xml:space="preserve">Publiczne Przedszkole  nr 5 </t>
  </si>
  <si>
    <t xml:space="preserve">      cegła</t>
  </si>
  <si>
    <t xml:space="preserve">  drewniane i gipsowo trzcinowe</t>
  </si>
  <si>
    <t xml:space="preserve">    dachówka, konstrukcja drewniana</t>
  </si>
  <si>
    <t xml:space="preserve"> bloczki betonowe</t>
  </si>
  <si>
    <t xml:space="preserve"> betonowy ,papa</t>
  </si>
  <si>
    <t xml:space="preserve">  cegła + kratownica stalowa</t>
  </si>
  <si>
    <t xml:space="preserve">beton,drewno,cegła    </t>
  </si>
  <si>
    <t>drewno, dachówka</t>
  </si>
  <si>
    <t>cegła , płyta</t>
  </si>
  <si>
    <t xml:space="preserve">beton </t>
  </si>
  <si>
    <t xml:space="preserve">  beton,papa</t>
  </si>
  <si>
    <t>Tabela nr 1 - Informacje podstawowe dotyczące Jednostek  Gminy Miasta Brzeg</t>
  </si>
  <si>
    <t xml:space="preserve">Wolności 14 </t>
  </si>
  <si>
    <t>Cegielniana 4, 4A</t>
  </si>
  <si>
    <t>Długa 71</t>
  </si>
  <si>
    <t>Dzierżonia 24</t>
  </si>
  <si>
    <t>Dzierżonia 28</t>
  </si>
  <si>
    <t xml:space="preserve">Filozofów 2 </t>
  </si>
  <si>
    <t>Górna 1</t>
  </si>
  <si>
    <t>Górna 4</t>
  </si>
  <si>
    <t>Górna 7</t>
  </si>
  <si>
    <t>Grobli 1</t>
  </si>
  <si>
    <t>Grobli 15</t>
  </si>
  <si>
    <t>Grobli 8</t>
  </si>
  <si>
    <t>Grobli 11</t>
  </si>
  <si>
    <t>Grobli 9A</t>
  </si>
  <si>
    <t>Grobli 11A ,B</t>
  </si>
  <si>
    <t xml:space="preserve">Grobli 11C </t>
  </si>
  <si>
    <t>Jana Pawła II 10</t>
  </si>
  <si>
    <t>Jana Pawła II 25</t>
  </si>
  <si>
    <t>Jerzego 5</t>
  </si>
  <si>
    <t>Łokietka 13 A</t>
  </si>
  <si>
    <t>Kępa Młyńska 2</t>
  </si>
  <si>
    <t>Kępa Młyńska 3</t>
  </si>
  <si>
    <t>Kępa Młyńska 4</t>
  </si>
  <si>
    <t>Kępa Młyńska 6</t>
  </si>
  <si>
    <t xml:space="preserve">Łokietka 18 </t>
  </si>
  <si>
    <t>Konopnickiej  27,27a</t>
  </si>
  <si>
    <t>Konopnickiej  27b</t>
  </si>
  <si>
    <t xml:space="preserve">Konopnickiej 27c </t>
  </si>
  <si>
    <t xml:space="preserve">M. Reja 7 </t>
  </si>
  <si>
    <t>Młynarska 11</t>
  </si>
  <si>
    <t xml:space="preserve">Ofiar Katynia 31A </t>
  </si>
  <si>
    <t xml:space="preserve">Ofiar Katynia 51A </t>
  </si>
  <si>
    <t xml:space="preserve">Ofiar Katynia 5a </t>
  </si>
  <si>
    <t xml:space="preserve">Oławska 31a </t>
  </si>
  <si>
    <t>Oławska 37</t>
  </si>
  <si>
    <t>Oławska 40</t>
  </si>
  <si>
    <t>Oławska 43</t>
  </si>
  <si>
    <t>Oławska 45a</t>
  </si>
  <si>
    <t>Oławska 54</t>
  </si>
  <si>
    <t>Oławska 46</t>
  </si>
  <si>
    <t>Oławska 60</t>
  </si>
  <si>
    <t xml:space="preserve">Oławska 64 </t>
  </si>
  <si>
    <t>Panieńska 2</t>
  </si>
  <si>
    <t>Piastowska 23a</t>
  </si>
  <si>
    <t>Piastowska  31 31A</t>
  </si>
  <si>
    <t>Piastowska 32</t>
  </si>
  <si>
    <t>Piastowska 34</t>
  </si>
  <si>
    <t>Piastowska 5a</t>
  </si>
  <si>
    <t>Pl. Młynów 6</t>
  </si>
  <si>
    <t>Pl. Młynów 9</t>
  </si>
  <si>
    <t>Powstańców Śl.10a</t>
  </si>
  <si>
    <t>Rybacka 10a</t>
  </si>
  <si>
    <t>Rybacka 8a</t>
  </si>
  <si>
    <t>Rybacka 15</t>
  </si>
  <si>
    <t>Rybacka 59</t>
  </si>
  <si>
    <t>Starobrzeska 14</t>
  </si>
  <si>
    <t>Starobrzeska 21</t>
  </si>
  <si>
    <t>Starobrzeska 24c</t>
  </si>
  <si>
    <t>Starobrzeska 35</t>
  </si>
  <si>
    <t>Szpitalna 2</t>
  </si>
  <si>
    <t xml:space="preserve">Trzech Kotwic 1a </t>
  </si>
  <si>
    <t>Zakonnic 5</t>
  </si>
  <si>
    <t xml:space="preserve">6-go Lutego 4 </t>
  </si>
  <si>
    <t>1-go Maja 2</t>
  </si>
  <si>
    <t xml:space="preserve">czujniki i urz. Alarmowe ,kraty,gaśnice </t>
  </si>
  <si>
    <t>Pl. Moniuszki 1- Bud. Główny . , Bud. Garażowy .</t>
  </si>
  <si>
    <t xml:space="preserve">B.Chrobrego 32 - Bud. Administracyjny  , Bud. Sali Gimnastycznej </t>
  </si>
  <si>
    <t xml:space="preserve">Piastowska 26a </t>
  </si>
  <si>
    <t>E.Plater</t>
  </si>
  <si>
    <t xml:space="preserve">kraty w oknach </t>
  </si>
  <si>
    <t xml:space="preserve">Jagiełły 21A </t>
  </si>
  <si>
    <t xml:space="preserve">Kruszyńska - bud. Gospodarczy </t>
  </si>
  <si>
    <t>Kruszyńska - bud. Garażowo - Magazyn.</t>
  </si>
  <si>
    <t xml:space="preserve">Kruszyńska -wiata </t>
  </si>
  <si>
    <t xml:space="preserve">Kruszyńska -budynek Chlewni </t>
  </si>
  <si>
    <t xml:space="preserve">Kruszyńska -bud. Chlewni </t>
  </si>
  <si>
    <t xml:space="preserve">czujniki i urz. Alarm., kraty ,gaśnice </t>
  </si>
  <si>
    <t xml:space="preserve">Starobrzeska </t>
  </si>
  <si>
    <t>drewno+papa</t>
  </si>
  <si>
    <t>drewno+dachówka</t>
  </si>
  <si>
    <t>drew.+papa+dach.</t>
  </si>
  <si>
    <t>ceramiczne</t>
  </si>
  <si>
    <t>beton+papa</t>
  </si>
  <si>
    <t>żel-betowe</t>
  </si>
  <si>
    <t>drew+papa+dachówka</t>
  </si>
  <si>
    <t>pust. Cer.+cegła</t>
  </si>
  <si>
    <t>drew+papa+dach</t>
  </si>
  <si>
    <t>drew+papa</t>
  </si>
  <si>
    <t xml:space="preserve">blacha </t>
  </si>
  <si>
    <t xml:space="preserve">Zestaw komputerowy </t>
  </si>
  <si>
    <t xml:space="preserve">UPS </t>
  </si>
  <si>
    <t>Drukarka  HP 1020 LJ</t>
  </si>
  <si>
    <t>Krótki opis szkód</t>
  </si>
  <si>
    <t xml:space="preserve">21 772,99 zł - uszkodzenie w wyniku przepięcia monitoringu w Publicznej Szkole Podstawowej Nr 3;                                                        3 612,51 zł -  uszkodzenie w wyniku przepięcia monitoringu w Publicznym Gimnazjum nr 3                 </t>
  </si>
  <si>
    <t>uszkodzenie monitoringu miasta</t>
  </si>
  <si>
    <t>zalanie  pomieszczeń w wyniku powodzi należących do Zarządu Nieruchomości Miejskich w szczególności lokalizacji przy ul. Oławskiej 31 A, 37, 38, 59, 40, 20, 46,54, 60, 64; ul. Grobli 1, 8, 9A, 11A, 15; ul. Cegielnianej 4, 4a, 6, 6a</t>
  </si>
  <si>
    <t>1 320,74 zł - uszkodzenie dachu w wyniku huraganu  w Publicznej Szkole Podstawowej nr 1,                                                                            4 839,21 zł -  zalania w wyniku ulewnych deszczy w Przedszkolu Publicznym nr 2, 5, 11</t>
  </si>
  <si>
    <t xml:space="preserve">295,00 zł - wybicie szyby, próba włamania  do Publicznego Gimnazjum nr 2,                                                                                                         360,01 zł - wybicie szyby, próba włamania  do Publicznej Szkoły Podstawowej nr 3,                                                                                    1 049,20 zł - wybicie szyby, próba włamania do Miejksiego Ośrdoka Sportu i Rekreacji </t>
  </si>
  <si>
    <t>27 716,01 zł - pożar w budynki przy ul. Grobli 15 należącym do Zarządu Nieruchomości Miejskich,                                                       2 410,36 zł - zalanie sufitu w Przedszkolu Publicznym nr  4 w wyniku mocnej ulewy,                                                                                                      2 952,87 zł- dewastacja toalety uczniowskiej  w Zespole Szkól nr 1, 292,76 zł - dewastacja drzwi wejściowych  w Publicznej Szkole Podstawowej nr 5</t>
  </si>
  <si>
    <t>wybicie  oraz uszkodzenia szyb w Publicznym Gimnazjum nr 3, Zespole Szkół nr 2, Miejskiej Bibliotece Publicznej i Miejskim Ośrodku Sportu i Rekreacji</t>
  </si>
  <si>
    <t>wybicie  oraz uszkodzenia szyb wi Miejskim Ośrodku Sportu i Rekreacji oraz Publicznej Szkole Podstawowej nr 3</t>
  </si>
  <si>
    <t xml:space="preserve">uszkodzenie szyb w Miejskim Ośrodku Sporti i Rekreacji oraz  Zespole Szkół nr 1 </t>
  </si>
  <si>
    <t xml:space="preserve">4 167,00 zł - uszkodzenie mienia w wyniku przepięcia w Przedszkolu Publicznym nr 5 i  6, oraz Zespole Szkół nr 2,                                            924,76 zł - dewastacja kamer do monitorowania boiska   w Publicznym Gimnazjum nr 1                                                           </t>
  </si>
  <si>
    <t>10 52511 zł - zalanie pomieszczeń w wyniku ulewnych deszczy  między innymi w Publicznym Przedszkolu nr  8, 10, 11,                                2 402,85 zł - zalanie pomieszczeń w wyniku topniejących mas sniegu w Publicznym Gimnazjum nr 3,                                                                                                  2 396,08 zł - dewastacja  drzwi w Publicznym  Przedszkolu nr 10</t>
  </si>
  <si>
    <t>461,53 zł - kradzież  kamery zewnętrznej  z budynku Przedszkola nr 7                                                                                                             1 181,00 zł -  kradzież odkurzacza ogrodowego  w Przedszkolu  Publicznym nr 8</t>
  </si>
  <si>
    <t>2 000,00 zł - zalanie lokalu mieszkalnego  należącego do Zarządu Nieruchomości Miejskiej</t>
  </si>
  <si>
    <t>1 500,00 zł - obrażenia ciała na pływalni w  Miejskim Ośrdoku Sportu i Rekreacji</t>
  </si>
  <si>
    <t>300,00 zł  - uraz ciała na skutek  uderzenia spadającego fragmentu oblodzonego śniegu,                                                                                 186,32 zł - zalanie lokalu mieszkalnego  należącego do Zarządu Nieruchomości Miejskiej</t>
  </si>
  <si>
    <t xml:space="preserve">Jednostka komputerowa z oprogramowaniem </t>
  </si>
  <si>
    <t xml:space="preserve">Monitor Asus 17" LCD </t>
  </si>
  <si>
    <t>Zestaw komputerowy + monitor LCD Benq</t>
  </si>
  <si>
    <t>Drukarka Oki ML 3398</t>
  </si>
  <si>
    <t>Drukarka igłowa OKI 3390</t>
  </si>
  <si>
    <t xml:space="preserve">Drukarka OKI ML 3321 </t>
  </si>
  <si>
    <t xml:space="preserve">Kopiarka Canon </t>
  </si>
  <si>
    <t xml:space="preserve">Laptop z oprogramowaniem </t>
  </si>
  <si>
    <t xml:space="preserve">Serwer z oprogramowaniem </t>
  </si>
  <si>
    <t>Drukarka OKI  3390</t>
  </si>
  <si>
    <t>Drukarka  HP LJ M 1120</t>
  </si>
  <si>
    <t xml:space="preserve">Drukarka Samsung  ML  2850 DR </t>
  </si>
  <si>
    <t xml:space="preserve">Drukarka  HP  P 1505 N </t>
  </si>
  <si>
    <t>Drukarka  Samsung  ML 2571</t>
  </si>
  <si>
    <t xml:space="preserve">Drukarka Samsung  ML  2525 </t>
  </si>
  <si>
    <t xml:space="preserve">Zestaw komputerowy + oprogramowanie </t>
  </si>
  <si>
    <t>Drukarka  ML 2525  Samsung</t>
  </si>
  <si>
    <t>Drukarka HP LJ 2055 dn</t>
  </si>
  <si>
    <t>Aparat cyfrowy FUJIFILM</t>
  </si>
  <si>
    <t xml:space="preserve">Aparat cyfrowy OLYMPUS </t>
  </si>
  <si>
    <t xml:space="preserve">Urządzenia alarmowe - wewnątrz budynku </t>
  </si>
  <si>
    <t>1.</t>
  </si>
  <si>
    <t xml:space="preserve">Ul. B. Chrobrego 32  , 49-300 Brzeg </t>
  </si>
  <si>
    <t xml:space="preserve">instalacja alarmowa , gaśnice SZT.4- GP6x,2szt. -GP4x, hydranty szt 2 </t>
  </si>
  <si>
    <t xml:space="preserve">UL. Starobrzeska  , dom przedpogrzebowy , Brzeg </t>
  </si>
  <si>
    <t xml:space="preserve">instalacja alarmowa , gaśnice- 3szt  , hydranty szt 1 </t>
  </si>
  <si>
    <t>3.</t>
  </si>
  <si>
    <t xml:space="preserve">Ul. Makarskiego , cmentarz , Brzeg </t>
  </si>
  <si>
    <t>ogrodzenie siatkowe+3 bramy z furtką</t>
  </si>
  <si>
    <t>4.</t>
  </si>
  <si>
    <t xml:space="preserve">Ul. Ofiar Katynia , cmentarz  , Brzeg </t>
  </si>
  <si>
    <t>ogrodzenie siatkowo-murowane+2 bramy+1 furtka</t>
  </si>
  <si>
    <t>5.</t>
  </si>
  <si>
    <t xml:space="preserve">UL. Starobrzeska  , cmentarz , Brzeg </t>
  </si>
  <si>
    <t>ogrodzenie siatkowo-murowane+3 bramy+4 furtka</t>
  </si>
  <si>
    <t xml:space="preserve">Miejska Biblioteka Publiczna </t>
  </si>
  <si>
    <t>biblioteka</t>
  </si>
  <si>
    <t>XIX w</t>
  </si>
  <si>
    <t xml:space="preserve">czujniki i urządzenia alarmowe, sygnał przekazywany policji, gaśnice GS6-5 szt. 1, GP2 szt 1, GP6 szt. 4, GP4 szt 1 kraty na oknach - parter </t>
  </si>
  <si>
    <t>ul. Jana Pawla II 5, 49-300 Brzeg</t>
  </si>
  <si>
    <t xml:space="preserve">ogrodzenie budynku </t>
  </si>
  <si>
    <t>Monitor LCD Belinea 1705 GI AA1117520742AA15407028</t>
  </si>
  <si>
    <t>Wielofunkcyjne urządzenie sieciowe Lexmark X342n 6805LC8</t>
  </si>
  <si>
    <t>Zestaw komputerowy ADAX ZAAXPCAA0050</t>
  </si>
  <si>
    <t>Zestaw komputerowy - logopeda model procesora AMD Sempron 3000+, monitor LCD 17" AOC 172 S</t>
  </si>
  <si>
    <t>Zespół Szkół nr 2 z Oddziałami Integracyjnymi</t>
  </si>
  <si>
    <t>ŻŁOBEK</t>
  </si>
  <si>
    <t>GAŚNICE HYDRANTY, SYSTEM ALARMOWY DOZÓR AGENCJI OCHRONY</t>
  </si>
  <si>
    <t>49-300 BRZEG UL. GAJ 3</t>
  </si>
  <si>
    <t>CEGŁA ŻEREŃSKA</t>
  </si>
  <si>
    <t>PŁYTKI KORYTKOWE</t>
  </si>
  <si>
    <t>zajęcia dydaktyczne</t>
  </si>
  <si>
    <t>Budynek szkoły modernizacja</t>
  </si>
  <si>
    <t>sala gimnastyczna</t>
  </si>
  <si>
    <t xml:space="preserve">Budynek szkoły modernizacja </t>
  </si>
  <si>
    <t>winada  dla osób niepełnosprawnych</t>
  </si>
  <si>
    <t>gaśnice-11</t>
  </si>
  <si>
    <t>49-300 Brzeg, ul.lompy 1</t>
  </si>
  <si>
    <t>hydranty- 10</t>
  </si>
  <si>
    <t>czujniki i urzadzenia alarmowe- 1</t>
  </si>
  <si>
    <t>49-300 Brzeg, ul.Lompy 1</t>
  </si>
  <si>
    <t>monitoring-1</t>
  </si>
  <si>
    <t>kraty na oknach- 35</t>
  </si>
  <si>
    <t>dozór pracowniczy, część doby</t>
  </si>
  <si>
    <t>cegła pełna ceramiczna</t>
  </si>
  <si>
    <t>żelbetonowe z płyt typu "żerań"</t>
  </si>
  <si>
    <t>płaski, 2 x papa</t>
  </si>
  <si>
    <t xml:space="preserve">Komputer </t>
  </si>
  <si>
    <t>Monitor kolorowy</t>
  </si>
  <si>
    <t>Monitor</t>
  </si>
  <si>
    <t>Centrala telefoniczna</t>
  </si>
  <si>
    <t>komputery</t>
  </si>
  <si>
    <t>Monitoring wewnętrzny i zewnętrzny</t>
  </si>
  <si>
    <t>Notebook</t>
  </si>
  <si>
    <t>Kosa spalinowa Sthil</t>
  </si>
  <si>
    <t>Mikrofon</t>
  </si>
  <si>
    <t>Zestaw do nagłośnienia</t>
  </si>
  <si>
    <t>Mikrofony</t>
  </si>
  <si>
    <t>Telewizory</t>
  </si>
  <si>
    <t>BUDYNEK</t>
  </si>
  <si>
    <t>DZIAŁ.OŚWIATOWA</t>
  </si>
  <si>
    <t xml:space="preserve">GAŚNICA PROSZKOWA  10 SZT, kraty na oknach 20szt., żaluzje antywłamaniowe 2szt. </t>
  </si>
  <si>
    <t>UL.B.CHROBREGO 37  49-300 BRZEG</t>
  </si>
  <si>
    <t>Notebook MSI CR 700X-006pl</t>
  </si>
  <si>
    <t>Notebook ASUS K5OIJ-SX446</t>
  </si>
  <si>
    <t>centrala telefoniczna CTX 12</t>
  </si>
  <si>
    <t>drukarka</t>
  </si>
  <si>
    <t>fax</t>
  </si>
  <si>
    <t>Projektor LG DX420DLP XGA</t>
  </si>
  <si>
    <t xml:space="preserve">Sprzęt nagłaśniający </t>
  </si>
  <si>
    <t>49-300 Brzeg, ul. Jana Pawła II 2</t>
  </si>
  <si>
    <t>gaśnice: GP6 szt. 1, GP 3 szt. 1</t>
  </si>
  <si>
    <t>49-300 Brzeg, ul. Krótka 2</t>
  </si>
  <si>
    <t>gaśnica: GP3 szt.1</t>
  </si>
  <si>
    <t>49-300 Brzeg, ul. Plac Zamkowy 6</t>
  </si>
  <si>
    <t>gaśnice: GP6 szt. 1, GS 5 szt. 1</t>
  </si>
  <si>
    <t>49-300 Brzeg, ul. 1 Maja 7</t>
  </si>
  <si>
    <t>alarm, gaśnice: GP6 szt. 1, GP1 szt.1</t>
  </si>
  <si>
    <t>gaśnice szt. 4, sygnalizacja p.poż i oddymiająca</t>
  </si>
  <si>
    <t xml:space="preserve">Zespół Szkół nr 2 z Oddziałami Integracyjnymi </t>
  </si>
  <si>
    <t>drukarka Brother</t>
  </si>
  <si>
    <t>projektor 2x3NP216EDU</t>
  </si>
  <si>
    <t>tablica interaktywana ENO 2610 78"</t>
  </si>
  <si>
    <t xml:space="preserve">Tabela nr 3 - Wykaz sprzętu elektronicznego w Mieście Brzeg </t>
  </si>
  <si>
    <t xml:space="preserve">Tabela nr 4 - Wykaz pojazdów w Mieście Brzeg </t>
  </si>
  <si>
    <t>WYKAZ LOKALIZACJI, W KTÓRYCH PROWADZONA JEST DZIAŁALNOŚĆ ORAZ LOKALIZACJI, GDZIE ZNAJDUJE SIĘ MIENIE NALEŻĄCE DO JEDNOSTEK Miasta Brzeg (nie wykazane w załączniku nr 1 - poniższy wykaz nie musi być pełnym wykazem lokalizacji)</t>
  </si>
  <si>
    <t>system monitoringu</t>
  </si>
  <si>
    <t>17.10.2012</t>
  </si>
  <si>
    <t>16.10.2013</t>
  </si>
  <si>
    <t>PŁYTY PREFAB. ŻELBET KORYTKO</t>
  </si>
  <si>
    <t>MONITOR SAMSUNG</t>
  </si>
  <si>
    <t>APARAT SONY</t>
  </si>
  <si>
    <t xml:space="preserve">Miejski Ośrodek Pomocy Społecznej BRAK </t>
  </si>
  <si>
    <t>ZESTAW KOMPUTEROWY</t>
  </si>
  <si>
    <t xml:space="preserve">ZESTAW KOMPUTEROWY </t>
  </si>
  <si>
    <t>DRUKARKA LASEROWA CANON LBP -3300</t>
  </si>
  <si>
    <t>ZESTAW KOMPUTEROWY SEMPRON</t>
  </si>
  <si>
    <t>URZĄDZENIE LASERJET</t>
  </si>
  <si>
    <t>ZESTAW SEMPRON</t>
  </si>
  <si>
    <t>URZĄDZENIE HP</t>
  </si>
  <si>
    <t>OTVC LCD LG 32'</t>
  </si>
  <si>
    <t>OTVC LCD PHILIPS 42'</t>
  </si>
  <si>
    <t>OTVC SAMSUNG 40'</t>
  </si>
  <si>
    <t xml:space="preserve">MINI WIEŻA SONY </t>
  </si>
  <si>
    <t>DRUKARKA HP 2 SZT</t>
  </si>
  <si>
    <t>TELEFON PANASONIC</t>
  </si>
  <si>
    <t>URZĄDZENIE hp LASER JET</t>
  </si>
  <si>
    <t>SERWER + D LINK DFL 800</t>
  </si>
  <si>
    <t>NOTEBOOK HP</t>
  </si>
  <si>
    <t>NOTEBOOK ASUS</t>
  </si>
  <si>
    <t>PROJEKTOR NEC VT 965 LCD 2600 ANSI 6000:1</t>
  </si>
  <si>
    <t xml:space="preserve">EKRAN PROJEKCYJNY </t>
  </si>
  <si>
    <t>APARAT PANASONIC</t>
  </si>
  <si>
    <t>NOTEBOOK HP Compaq</t>
  </si>
  <si>
    <t>ZESTAW NAGŁOŚNIENIA</t>
  </si>
  <si>
    <t>KAMERA CYFROWA</t>
  </si>
  <si>
    <t>UL. JABŁKOWA  5, 49-300 BRZEG</t>
  </si>
  <si>
    <t>GASNICE 3SZT,KRATY W OKNACH</t>
  </si>
  <si>
    <t>UL. PIASTOWSKA 29</t>
  </si>
  <si>
    <t>GAŚNICE 1SZT, KRATY W OKNACH</t>
  </si>
  <si>
    <t xml:space="preserve">Miejski Ośrodek Pomocy Społecznej </t>
  </si>
  <si>
    <t>Miejski Ośrodek Sportu i Rekreacji</t>
  </si>
  <si>
    <t xml:space="preserve">Zarząd Nieruchomości Miejskich </t>
  </si>
  <si>
    <t>Zestaw komputerowy model C 8320220C6550639 monitor Samsung LCD 17" - SyncMaster 740N plus</t>
  </si>
  <si>
    <t>Rejestrator cyfrowy AVC 717 16 kanałowy z modułem LAN + dysk Hdd MAXTOR</t>
  </si>
  <si>
    <t>Kamera rejestrująca zewnętrzna z obudową wandaloodporną</t>
  </si>
  <si>
    <t>Drukarka HP LaserJet 1022</t>
  </si>
  <si>
    <t>Drukarka HP LaserJet 2015</t>
  </si>
  <si>
    <t>Kserokopiarka cyfrowa DEVELOP INEO 163</t>
  </si>
  <si>
    <t>Laptop ACER Aspire 5315-051G12Mi</t>
  </si>
  <si>
    <t>komputer przenośny - laptop z systemem operacyjnym DELL Latitude D531</t>
  </si>
  <si>
    <t>Radiomagnetofon Panasonic RX-ES23E-S</t>
  </si>
  <si>
    <t>Laptop Dell Insipiron 1525</t>
  </si>
  <si>
    <t>sprzęt nagłaśniający BOX AMS system aktywny</t>
  </si>
  <si>
    <t>Laptop Toschiba Satellite C650-111</t>
  </si>
  <si>
    <t>Radiomagnetofon Panasonic RX-D50EG-S (MP3, Pilot)</t>
  </si>
  <si>
    <t>Laptop ACER AO 722 C60 4GB 11,6 500 GB HD6290 W7H BLACK</t>
  </si>
  <si>
    <t>Laptop ASUS  K73SV-TY032V 17,3 i 5-2410 500GB GT540 1GBW7</t>
  </si>
  <si>
    <t>Laptop ACER AO  722 C60 $GB 11,6 500GB HD 6290 W7H  BLACK</t>
  </si>
  <si>
    <t>monitoring zewnętrzny kompleksu sportowego "Moje boisko - Orlik 2012"</t>
  </si>
  <si>
    <t xml:space="preserve">drukarka HP Laser Jet 1022 </t>
  </si>
  <si>
    <t>drukarka HP Laser Jet 2015</t>
  </si>
  <si>
    <t>drukarka HP Laser Jet P1505</t>
  </si>
  <si>
    <t>drukarka HP Color Laser Jet 2600N</t>
  </si>
  <si>
    <t>zestaw komputerowy z monitorem Samsung LCD 17"</t>
  </si>
  <si>
    <t>centrala telefoniczna Panasonic KX-TDA15</t>
  </si>
  <si>
    <t>Kino domowe LG HT-353SD</t>
  </si>
  <si>
    <t>Telewizor plazmowy 100 Hz -LG-50PG200</t>
  </si>
  <si>
    <t>Wieża Sony CMT - EH25</t>
  </si>
  <si>
    <t>Drukarka HP CP 1515N Color Laser</t>
  </si>
  <si>
    <t>drukarka HP OFFICEJET PRO 8000</t>
  </si>
  <si>
    <t>drukarka HP P2055DN</t>
  </si>
  <si>
    <t>Zestaw komputerowy COMPAQ500B E3200/1GB/160GB /DVD-RW/ATX + WINDOWS XP HOME PL</t>
  </si>
  <si>
    <t>Monitor LCD 19"</t>
  </si>
  <si>
    <t xml:space="preserve">Komputer serwer AMD 2GB RAM,2x500GB HDD, DVDRW, Windows 7Pro OEM PL, pamięć RAM 1GB DDr2 533 </t>
  </si>
  <si>
    <t>drukarka HP LJ 1005 LASER</t>
  </si>
  <si>
    <t>Zestaw komputerowy + monitor LCD 19 "</t>
  </si>
  <si>
    <t>Tabela nr 2 - Wykaz budynków i budowli w Mieście  Brzeg</t>
  </si>
  <si>
    <t xml:space="preserve">Lp </t>
  </si>
  <si>
    <t>JBM2 66(512)HD ZESTAW KOMPUTEROWY</t>
  </si>
  <si>
    <t>monitory szt  11</t>
  </si>
  <si>
    <t>komputery uczniowskie szt  9</t>
  </si>
  <si>
    <t>zestawy komputerowe w prac  Komputerowej (s  204)</t>
  </si>
  <si>
    <t>komputery stacjonarne w prac  Informatycznej</t>
  </si>
  <si>
    <t xml:space="preserve">SERWER-1 TERMINALI - 1 SZT </t>
  </si>
  <si>
    <t xml:space="preserve">SERWER-2- SERWER ZASOBÓW EDUK I ADM SZK  </t>
  </si>
  <si>
    <t xml:space="preserve">SIECIOWE URZĄDZENIE WIELOFUNKCYJNE - 1 SZT </t>
  </si>
  <si>
    <t xml:space="preserve">TERMINALE SIECIOWE - 29 SZT </t>
  </si>
  <si>
    <t>URZĄDZENIE ZAPEWN PUNKTY DOST DO WiFi</t>
  </si>
  <si>
    <t xml:space="preserve">SIECIOWY ZESTAW MULTIMEDIALNY - 5 SZT </t>
  </si>
  <si>
    <t>Drukarka laserowa w gab 22</t>
  </si>
  <si>
    <t>Macierz dyskowa w serwerowni szt  2</t>
  </si>
  <si>
    <t xml:space="preserve">komputer serwer nr ser  89078005864 </t>
  </si>
  <si>
    <t>komputer uczniowski nr ser  89121009965</t>
  </si>
  <si>
    <t>komputer uczniowski nr ser  89121010026</t>
  </si>
  <si>
    <t>komputer uczniowski nr ser  89123010191</t>
  </si>
  <si>
    <t>komputer uczniowski nr ser  89123010240</t>
  </si>
  <si>
    <t>komputer uczniowski nr ser  89123010229</t>
  </si>
  <si>
    <t>komputer uczniowski nr ser  89126010487</t>
  </si>
  <si>
    <t>komputer uczniowski nr ser  89126010467</t>
  </si>
  <si>
    <t>komputer uczniowski nr ser  89123010185</t>
  </si>
  <si>
    <t>komputer uczniowski nr ser  89123010257</t>
  </si>
  <si>
    <t>komputer uczniowski - serwer nr ser 82051055600</t>
  </si>
  <si>
    <t>skaner nr ser  CN81HA55Z2</t>
  </si>
  <si>
    <t>drukarka laserowa czarno-biała Samsung nr ser  3W21BKAQ410370</t>
  </si>
  <si>
    <t>monitor LCD 19" Samsung nr ser  HA19H9FQ408199</t>
  </si>
  <si>
    <t>monitor LCD 19" Samsung nr ser  HA19H9FQ407878</t>
  </si>
  <si>
    <t>monitor LCD 19" Samsung nr ser  HA19H9FQ408213</t>
  </si>
  <si>
    <t>monitor LCD 19" Samsung nr ser  HA19H9FQ407678</t>
  </si>
  <si>
    <t>Monitor LCD 19" Samsung nr ser  HA19H9FQ408486</t>
  </si>
  <si>
    <t>monitor LCD 19" Samsung nr ser  HA19H9FQ407881</t>
  </si>
  <si>
    <t>monitor LCD 19" Samsung nr ser  HA19H9FQ408410</t>
  </si>
  <si>
    <t>monitor LCD 19" Samsung nr ser  HA19H9FQ407680</t>
  </si>
  <si>
    <t>monitor LCD 19" Samsung nr ser  HA19H9FQ408171</t>
  </si>
  <si>
    <t>monitor LCD 19" Samsung nr ser  HA19H9FQ408170</t>
  </si>
  <si>
    <t>monitor LCD 19" Samsung nr ser  HA19H9FQ408169</t>
  </si>
  <si>
    <t>komputer dla czytelnika  nr  ser  00171769</t>
  </si>
  <si>
    <t>komputer dla czytelnika  nr  ser  00169771</t>
  </si>
  <si>
    <t>komputer dla czytelnika  nr  ser  00171428</t>
  </si>
  <si>
    <t>komputer dla czytelnika  nr  ser  00169759</t>
  </si>
  <si>
    <t>Wioelofunkcyjne urządzenie sieciowe Lexmark X342n nr ser  6805LC8</t>
  </si>
  <si>
    <t>monitor LCD Belinea 1705GI nr ser  AA1117520742AA15407003</t>
  </si>
  <si>
    <t>monitor LCD Belinea 1705GI nr ser  AA1117520742AA15406974</t>
  </si>
  <si>
    <t>monitor LCD Belinea 1705GI nr ser  AA1117520742AA15407025</t>
  </si>
  <si>
    <t>monitor LCD Belinea 1705GI nr ser  AA1117520742AA15407028</t>
  </si>
  <si>
    <t xml:space="preserve">Telewizor LG-42LD650 FULL HD 100Hz MPEG4 DLNA 2 szt  tj  2 x 2 398,99 </t>
  </si>
  <si>
    <t>MONITOR ASUS SZT 2</t>
  </si>
  <si>
    <t xml:space="preserve">MONITORY SAMSUNG 2 SZT </t>
  </si>
  <si>
    <t xml:space="preserve">DVD SAMSUNG,LG  3SZT </t>
  </si>
  <si>
    <t xml:space="preserve">Jednostka komp  + oprogramowanie </t>
  </si>
  <si>
    <t xml:space="preserve">Zestaw komp  + oprogramowanie + monitor LCD 19 </t>
  </si>
  <si>
    <t xml:space="preserve">Jednostka komp   SERWER </t>
  </si>
  <si>
    <t>komputer HP Compaq 6000MT szt  2</t>
  </si>
  <si>
    <t>monitor HP20"LE 2001 szt  2</t>
  </si>
  <si>
    <t xml:space="preserve">SIECIOWY PROJEKTOR MULTIMEDIALNY - 5 SZT </t>
  </si>
  <si>
    <t xml:space="preserve">NOTEBOOK - 50 SZT </t>
  </si>
  <si>
    <t>EKRAN DO PROJEKCJI TYLNEJ ZE STOJAK - 2 SZT</t>
  </si>
  <si>
    <t xml:space="preserve">WIZUALIZER - 2 SZT </t>
  </si>
  <si>
    <t>Notebook  szt 50</t>
  </si>
  <si>
    <t>Terminala sieciowe   szt 34</t>
  </si>
  <si>
    <t>Mikrofony i baza szt 4</t>
  </si>
  <si>
    <t>Laptop ACER AS 3692 WLMi LX AF705 077</t>
  </si>
  <si>
    <t xml:space="preserve">Aparat fotograficzny cyfrowy DS -CW 270 srebrny 224 </t>
  </si>
  <si>
    <t>wideoprojektor nr ser  F7EE00444</t>
  </si>
  <si>
    <t xml:space="preserve">TELEFONY KOMÓRKOWE 2SZT </t>
  </si>
  <si>
    <t xml:space="preserve">TELEFONY KOMÓRKOWE 4 SZT </t>
  </si>
  <si>
    <t>notebook Toshiba szt  2</t>
  </si>
  <si>
    <t>notebook HP G 62-B 10SW szt  2</t>
  </si>
  <si>
    <t xml:space="preserve">MONITORING WIZYJNY ZEWN I WEWN </t>
  </si>
  <si>
    <t>sprzęt komputerowy</t>
  </si>
  <si>
    <t>1. Kradzież</t>
  </si>
  <si>
    <t>2. Odpowiedzilanośc cywilna</t>
  </si>
  <si>
    <t>3. Odpowiedzialność cywilna za drogi</t>
  </si>
  <si>
    <t>4. Ogień i inne zdarzenia (bez powodzi)</t>
  </si>
  <si>
    <t>5. Powódź</t>
  </si>
  <si>
    <t>6. Szyby</t>
  </si>
  <si>
    <t>7. Elektronika</t>
  </si>
  <si>
    <t>Tabela nr 5 - Szkodowość w Gminie Brzeg</t>
  </si>
  <si>
    <t>monitor BENQ 20LT201WA</t>
  </si>
  <si>
    <t>Publiczne Przedszkole nr 7 Integracyjne</t>
  </si>
  <si>
    <t>747-18-63-224</t>
  </si>
  <si>
    <t>747-18-63-388</t>
  </si>
  <si>
    <t>747-18-63-201</t>
  </si>
  <si>
    <t xml:space="preserve">komputer z monitorem 2 szt </t>
  </si>
  <si>
    <t>747-18-63-218</t>
  </si>
  <si>
    <t>Publiczna Szkoła Podstawowa nr 1</t>
  </si>
  <si>
    <t>Publiczna Szkoła Podstawowa nr 3</t>
  </si>
  <si>
    <t>Publiczna Szkoła Podstawowa nr 5</t>
  </si>
  <si>
    <t>747-10-38-891</t>
  </si>
  <si>
    <t xml:space="preserve">Publiczna Szkoła Podstawowa Nr 3, ul. Kamienna 2, 49-300 Brzeg; </t>
  </si>
  <si>
    <t xml:space="preserve">Klimatyzator przenośny </t>
  </si>
  <si>
    <t xml:space="preserve">Wilgotnościomierz </t>
  </si>
  <si>
    <t>747-13-81-525</t>
  </si>
  <si>
    <t>odtwarzacz DVD PHILIPS DVP 3360/58 (DiVX, USB,HDM</t>
  </si>
  <si>
    <t xml:space="preserve">Zestaw komputerowy Incore z systemem MS Windows 7 Pro OEM PL oraz MS Office 2007 Basic OEM PL </t>
  </si>
  <si>
    <t>drukarka HP OfficeJet PRO 8000</t>
  </si>
  <si>
    <t>Drukarka - urządzenie BROTHER J525W</t>
  </si>
  <si>
    <t>RAZEM</t>
  </si>
  <si>
    <t>Informacje o szkodach w ostatnich 3 latach</t>
  </si>
  <si>
    <t>Rok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</si>
  <si>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</si>
  <si>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</si>
  <si>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</si>
  <si>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</si>
  <si>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</si>
  <si>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</si>
  <si>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</si>
  <si>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</si>
  <si>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</si>
  <si>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</si>
  <si>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 xml:space="preserve">Parki miejskie - Park Centralny, Park Chrobrego, Park nad Odrą,Park Ptasi, Ogrody Zamkowe </t>
  </si>
  <si>
    <t xml:space="preserve">Skwery miejskie </t>
  </si>
  <si>
    <t>Place zabaw</t>
  </si>
  <si>
    <t>Glorietta w Parku Wolności</t>
  </si>
  <si>
    <t>Statua Świętej Trójcy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</si>
  <si>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</si>
  <si>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</si>
  <si>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</si>
  <si>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</si>
  <si>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</si>
  <si>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</si>
  <si>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</si>
  <si>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</si>
  <si>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</si>
  <si>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</si>
  <si>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</si>
  <si>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</si>
  <si>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</si>
  <si>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</si>
  <si>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Hala sportowa wraz z zapleczem</t>
  </si>
  <si>
    <t>sportowe zajęcia szkolne, mecze treningi klubów sportowych</t>
  </si>
  <si>
    <t>Budynek</t>
  </si>
  <si>
    <t>kryta pływalnia</t>
  </si>
  <si>
    <t>Budynek IIA</t>
  </si>
  <si>
    <t>pomieszczenia gospodarcze</t>
  </si>
  <si>
    <t>Budynek szatni</t>
  </si>
  <si>
    <t>Szalety</t>
  </si>
  <si>
    <t>toalety</t>
  </si>
  <si>
    <t>Wiata magazynowa</t>
  </si>
  <si>
    <t>Budynek główny - zabytkowy</t>
  </si>
  <si>
    <t>pomieszczenia socjalne</t>
  </si>
  <si>
    <t>Budynek zabytkowy -muszla</t>
  </si>
  <si>
    <t>zabytek</t>
  </si>
  <si>
    <t>Trybuna główna A zadaszona</t>
  </si>
  <si>
    <t>pobyt kibiców i widzów</t>
  </si>
  <si>
    <t>Trybuna główna B zadaszona</t>
  </si>
  <si>
    <t>Pawilon zaplecza sportowego</t>
  </si>
  <si>
    <t>administracja obiektów,zaplecze sportowe</t>
  </si>
  <si>
    <t>szatnie dla zawodniów</t>
  </si>
  <si>
    <t>1973-79</t>
  </si>
  <si>
    <t>gaśnice, hydranty, kraty w oknach</t>
  </si>
  <si>
    <t>Brzeg, ul. Oławska 2A</t>
  </si>
  <si>
    <t>gaśnice, hydranty, rolety, monitoring</t>
  </si>
  <si>
    <t>Brzeg, ul. Wrocławska 11</t>
  </si>
  <si>
    <t>gaśnice, kraty</t>
  </si>
  <si>
    <t>Brzeg, ul. Korfantego 24</t>
  </si>
  <si>
    <t>1979;1990</t>
  </si>
  <si>
    <t>kraty</t>
  </si>
  <si>
    <t>gaśnice, dozór pracowniczy</t>
  </si>
  <si>
    <t>1997-2010</t>
  </si>
  <si>
    <t>gaśnice,hydranty,moritoring</t>
  </si>
  <si>
    <t>Brzeg, ul. Sportowa 1</t>
  </si>
  <si>
    <t>gaśnice, hydrant, monitoring</t>
  </si>
  <si>
    <t>hydranty, monitoring</t>
  </si>
  <si>
    <t>Brzeg, ul.Sportowa 1</t>
  </si>
  <si>
    <t>gaśnice, hydranty, monitoring</t>
  </si>
  <si>
    <t>stalowe, dźwigary stalowe</t>
  </si>
  <si>
    <t>drewniane legary, blacha</t>
  </si>
  <si>
    <t>płyta betonowa</t>
  </si>
  <si>
    <t>papa</t>
  </si>
  <si>
    <t>drewno</t>
  </si>
  <si>
    <t>płyty metalowe</t>
  </si>
  <si>
    <t>stalowe</t>
  </si>
  <si>
    <t>korytkowy</t>
  </si>
  <si>
    <t>dachówka</t>
  </si>
  <si>
    <t>żelbet</t>
  </si>
  <si>
    <t>drewniany</t>
  </si>
  <si>
    <t>poliwęglan</t>
  </si>
  <si>
    <t>bloczek ceramiczny</t>
  </si>
  <si>
    <t>gęstożebrowe</t>
  </si>
  <si>
    <t>membrana polibutadienowa</t>
  </si>
  <si>
    <t>bloczek ceramicznygęstożebrowa</t>
  </si>
  <si>
    <t xml:space="preserve">Miejski Ośrodek Sportu i Rekreacji </t>
  </si>
  <si>
    <t>Dozorowa telewizja przemysłowa</t>
  </si>
  <si>
    <t>Rejestrator cyfrowy DUR 908 T wewnątrz budynku</t>
  </si>
  <si>
    <t>Monitoring CCTV - stadion</t>
  </si>
  <si>
    <t>Notebook FUJITSU S 760</t>
  </si>
  <si>
    <t>System nagłaśniający stadionu</t>
  </si>
  <si>
    <t>Elektroniczna tablica wyników</t>
  </si>
  <si>
    <t>Urządzenie wielofunkcyjne RICOH AFICO 1022</t>
  </si>
  <si>
    <t>Centrala teletechniczna</t>
  </si>
  <si>
    <t>Centrala zegarowa z wyposażeniem</t>
  </si>
  <si>
    <t>Monitor ACER V 173</t>
  </si>
  <si>
    <t>Drukarka OKI B 4100 D</t>
  </si>
  <si>
    <t xml:space="preserve">Komputer HP COMPAQ 6000PRO </t>
  </si>
  <si>
    <t>Urządzenie NASHUATEC SPC231 SF</t>
  </si>
  <si>
    <t xml:space="preserve">Miejski Ośodek Sportu i Rekreacji </t>
  </si>
  <si>
    <t>Ciągnik rolniczy</t>
  </si>
  <si>
    <t>MTZ 320 Z</t>
  </si>
  <si>
    <t>00263A</t>
  </si>
  <si>
    <t>OB. 0041</t>
  </si>
  <si>
    <t>SPECJALNY</t>
  </si>
  <si>
    <t>26.10.2012</t>
  </si>
  <si>
    <t>B1AD920555</t>
  </si>
  <si>
    <t>OB. 6059</t>
  </si>
  <si>
    <t>16.01.2011</t>
  </si>
  <si>
    <t>16.01.2013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</si>
  <si>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</si>
  <si>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</si>
  <si>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</si>
  <si>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</si>
  <si>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</si>
  <si>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</si>
  <si>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</si>
  <si>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</si>
  <si>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</si>
  <si>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</si>
  <si>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</si>
  <si>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</si>
  <si>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</si>
  <si>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</si>
  <si>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</si>
  <si>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</si>
  <si>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</si>
  <si>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</si>
  <si>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</si>
  <si>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</si>
  <si>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</si>
  <si>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</si>
  <si>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</si>
  <si>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</si>
  <si>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</si>
  <si>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</si>
  <si>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</si>
  <si>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</si>
  <si>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</si>
  <si>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</si>
  <si>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</si>
  <si>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</si>
  <si>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</si>
  <si>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</si>
  <si>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</si>
  <si>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</si>
  <si>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</si>
  <si>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</si>
  <si>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</si>
  <si>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</si>
  <si>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 xml:space="preserve">Urząd Miasta </t>
  </si>
  <si>
    <t>747-12-48-878</t>
  </si>
  <si>
    <t>Przedszkole Publiczne nr 1</t>
  </si>
  <si>
    <t>Przedszkole Publiczne nr 2</t>
  </si>
  <si>
    <t>160292955</t>
  </si>
  <si>
    <t>Przedszkole Publiczne nr 3</t>
  </si>
  <si>
    <t>747-18-63-371</t>
  </si>
  <si>
    <t>160293660</t>
  </si>
  <si>
    <t>Przedszkole Publiczne nr 4</t>
  </si>
  <si>
    <t xml:space="preserve">747-18-63-230 </t>
  </si>
  <si>
    <t>160292659</t>
  </si>
  <si>
    <t>Przedszkole Publiczne nr 5</t>
  </si>
  <si>
    <t>747-18-63-023</t>
  </si>
  <si>
    <t>160291921</t>
  </si>
  <si>
    <t>Przedszkole Publiczne nr 6</t>
  </si>
  <si>
    <t xml:space="preserve">747- 18-63-187 </t>
  </si>
  <si>
    <t>Przedszkole Publiczne nr 7</t>
  </si>
  <si>
    <t>747-18-63-193</t>
  </si>
  <si>
    <t>160292613</t>
  </si>
  <si>
    <t>Przedszkole Publiczne nr 8</t>
  </si>
  <si>
    <t>747-18-63-514</t>
  </si>
  <si>
    <t>160294316</t>
  </si>
  <si>
    <t>Przedszkole Publiczne nr 10</t>
  </si>
  <si>
    <t>160293073</t>
  </si>
  <si>
    <t>Przedszkole Publiczne nr 11</t>
  </si>
  <si>
    <t>160292731</t>
  </si>
  <si>
    <t>747-10-12-354</t>
  </si>
  <si>
    <t>000698621</t>
  </si>
  <si>
    <t>747-10-39-169</t>
  </si>
  <si>
    <t>000698644</t>
  </si>
  <si>
    <t>Publiczne Gimnazjum nr 1</t>
  </si>
  <si>
    <t xml:space="preserve">531557941 </t>
  </si>
  <si>
    <t>Publiczne Gimnazjum nr 3</t>
  </si>
  <si>
    <t>747-16-07-828</t>
  </si>
  <si>
    <t>531557964</t>
  </si>
  <si>
    <t xml:space="preserve"> 747-17-01-102</t>
  </si>
  <si>
    <t>160034450</t>
  </si>
  <si>
    <t>530578970</t>
  </si>
  <si>
    <t>Miejski Ośrodek Pomocy Społecznej</t>
  </si>
  <si>
    <t>747-10-38-856</t>
  </si>
  <si>
    <t>004501727</t>
  </si>
  <si>
    <t>747-13-78-210</t>
  </si>
  <si>
    <t>000828880</t>
  </si>
  <si>
    <t>Zarząd Nieruchomości Miejskich</t>
  </si>
  <si>
    <t xml:space="preserve">747-17-84-720 </t>
  </si>
  <si>
    <t>Miejska Biblioteka Publiczna</t>
  </si>
  <si>
    <t>747-11-10-743</t>
  </si>
  <si>
    <t>000286367</t>
  </si>
  <si>
    <t>Brzeskie Centrum Kultury</t>
  </si>
  <si>
    <t>747-10-48-139</t>
  </si>
  <si>
    <t>000286048</t>
  </si>
  <si>
    <t>nie</t>
  </si>
  <si>
    <t>Przedszkole</t>
  </si>
  <si>
    <t>działalność oświatowo-wychowawcza</t>
  </si>
  <si>
    <t>tak</t>
  </si>
  <si>
    <t>czujnik dymu,kraty w oknach,piwnicy,częściowo kraty w oknach parter,gaśnica śniegowa 3szt,gaśnica proszkowa 5szt</t>
  </si>
  <si>
    <t>Jana Pawła II 7</t>
  </si>
  <si>
    <t>cegła</t>
  </si>
  <si>
    <t>drewniane</t>
  </si>
  <si>
    <t>dach drewniany,pokrycie dachowe</t>
  </si>
  <si>
    <t xml:space="preserve">Przedszkole Publiczne nr 1 </t>
  </si>
  <si>
    <t xml:space="preserve">Publiczne Przedszkole nr 1 </t>
  </si>
  <si>
    <t>monitor</t>
  </si>
  <si>
    <t>komputer e BoX</t>
  </si>
  <si>
    <t>laptop</t>
  </si>
  <si>
    <t>Urząd Miasta, ul. Robotnicza 12 w Brzegu</t>
  </si>
  <si>
    <t>Przedszkole Publiczne Nr 1, ul. Jana Pawła II 7</t>
  </si>
  <si>
    <t>Przedszkole Publiczne Nr 2, ul. Ofiar Katynia 9, 49-300 Brzeg</t>
  </si>
  <si>
    <t>Przedszkole Publiczne Nr 3, ul. Zielona 23, 49-300 Brzeg</t>
  </si>
  <si>
    <t>Przedszkole Publiczne Nr 4, ul. Chrobrego 37, 49-300 Brzeg</t>
  </si>
  <si>
    <t>Przedszkole Publiczne Nr 5, ul. Boh. Monte Cassino 1, 49-300 Brzeg</t>
  </si>
  <si>
    <t>Przedszkole Publiczne Nr 6, ul. Wysoka 1, 49-300 Brzeg</t>
  </si>
  <si>
    <t>Przedszkole Publiczne Nr 7, ul. Gaj 1, 49-305 Brzeg</t>
  </si>
  <si>
    <t>Przedszkole Publiczne Nr 8, ul. Towarowa 8, 49-300 Brzeg</t>
  </si>
  <si>
    <t xml:space="preserve">Przedszkole Publiczne Nr 10, ul. Ks. Makarskiego 5, 49-300 Brzeg; </t>
  </si>
  <si>
    <t xml:space="preserve">Przedszkole Publiczne Nr 11, ul. Spacerowa 3, 49-300 Brzeg; </t>
  </si>
  <si>
    <t xml:space="preserve">A-Tak B- Nie </t>
  </si>
  <si>
    <t>działalność edukacyjna</t>
  </si>
  <si>
    <t xml:space="preserve">Publiczna Szkoła Podstawowa Nr 1, ul. Chrobrego 13, 49-300 Brzeg; </t>
  </si>
  <si>
    <t xml:space="preserve">Publiczna Szkoła Podstawowa nr 5, ul. Robotnicza 22, 49-300 Brzeg; </t>
  </si>
  <si>
    <t xml:space="preserve">Publiczne Gimnazjum nr 1, ul. Oławska 2, 49-300 Brzeg; </t>
  </si>
  <si>
    <t xml:space="preserve">Publiczne Gimnazjum nr 3, ul. Bohaterów Monte Cassino 14, 49-300 Brzeg; </t>
  </si>
  <si>
    <t xml:space="preserve">Zespół Szkół nr 1 z Oddziałami Sportowymi, ul. Poprzeczna 16, 49-300 Brzeg; </t>
  </si>
  <si>
    <t xml:space="preserve">Zespół Szkół nr 2 z Oddziałami Integracyjnymi, ul. J. Lompy 1, 49-300 Brzeg; </t>
  </si>
  <si>
    <t xml:space="preserve">Żłobek Miejski „Tęczowy Świat”, ul. Gaj 3, 49-300 Brzeg; </t>
  </si>
  <si>
    <t xml:space="preserve">Miejski Ośrodek Pomocy Społecznej, ul. Jabłkowa 5, 49-300 Brzeg </t>
  </si>
  <si>
    <t>Miejski Ośrodek Sportu i Rekreacji, ul. Sportowa 1, 49-300 Brzeg,</t>
  </si>
  <si>
    <t>Zarząd Nieruchomości Miejskich, ul. Bolesława Chrobrego 32, 49-300 Brzeg;</t>
  </si>
  <si>
    <t>Miejska Biblioteka Publiczna, ul. Jana Pawła II 5, 49-300 Brzeg</t>
  </si>
  <si>
    <t>Brzeskie Centrum Kultury, ul. Mleczna 5, 49-300 Brzeg</t>
  </si>
  <si>
    <t>Publiczne Przedszkole nr 3</t>
  </si>
  <si>
    <t>Publiczne Przedszkole nr 2</t>
  </si>
  <si>
    <t>Budynek - przedszkole</t>
  </si>
  <si>
    <t>przedszkole</t>
  </si>
  <si>
    <t>Tak</t>
  </si>
  <si>
    <t>nie jest wpisany do rejestru zbytków, ale jest w strefie</t>
  </si>
  <si>
    <t>49-300 Brzeg ul. Zielona 23</t>
  </si>
  <si>
    <t>ściane zewnętrzne murowane z cegły grubość 36 cm, dziełowe murowane z cegły szer 12 cm</t>
  </si>
  <si>
    <t>nad piwnicą ogniotrwały, na kondygnacjach drewniany</t>
  </si>
  <si>
    <t>stropodach wentylowany oparty na stropnie ogniotrwały izolowany cieplnie od strony zewnętrzenej, pokryty papą termozgrzewaną na styropianie grubości 15 cm</t>
  </si>
  <si>
    <t>Nie</t>
  </si>
  <si>
    <t>Sprzęt komputerowy (komputer z oprogramowaniem, monitor)</t>
  </si>
  <si>
    <t>Drukarka</t>
  </si>
  <si>
    <t>Aparat cyfrowy</t>
  </si>
  <si>
    <t>Telewizor</t>
  </si>
  <si>
    <t>Drukarka HP</t>
  </si>
  <si>
    <t>Drukarka laserowa Brother</t>
  </si>
  <si>
    <t>Czytnik laserowy</t>
  </si>
  <si>
    <t>Drukarka Kancelaria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</si>
</sst>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10"/>
      <color indexed="8"/>
      <name val="Arial2"/>
      <family val="0"/>
    </font>
    <font>
      <i/>
      <sz val="10"/>
      <color indexed="8"/>
      <name val="Arial2"/>
      <family val="0"/>
    </font>
    <font>
      <sz val="8"/>
      <name val="Arial CE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68" fontId="1" fillId="11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8" fontId="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wrapText="1"/>
    </xf>
    <xf numFmtId="168" fontId="0" fillId="0" borderId="0" xfId="0" applyNumberFormat="1" applyFont="1" applyAlignment="1">
      <alignment/>
    </xf>
    <xf numFmtId="168" fontId="0" fillId="24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52" applyFont="1" applyFill="1" applyBorder="1" applyAlignment="1">
      <alignment horizontal="left" vertical="center"/>
      <protection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44" fontId="1" fillId="24" borderId="10" xfId="6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/>
    </xf>
    <xf numFmtId="44" fontId="1" fillId="0" borderId="10" xfId="6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0" xfId="61" applyFont="1" applyFill="1" applyAlignment="1">
      <alignment horizontal="center" vertical="center"/>
    </xf>
    <xf numFmtId="44" fontId="0" fillId="0" borderId="10" xfId="61" applyFont="1" applyFill="1" applyBorder="1" applyAlignment="1">
      <alignment horizontal="center" vertical="center"/>
    </xf>
    <xf numFmtId="44" fontId="0" fillId="0" borderId="19" xfId="61" applyFont="1" applyFill="1" applyBorder="1" applyAlignment="1">
      <alignment horizontal="center" vertical="center"/>
    </xf>
    <xf numFmtId="44" fontId="0" fillId="0" borderId="12" xfId="61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/>
    </xf>
    <xf numFmtId="44" fontId="0" fillId="0" borderId="12" xfId="61" applyFont="1" applyFill="1" applyBorder="1" applyAlignment="1">
      <alignment horizontal="right" vertical="center" wrapText="1"/>
    </xf>
    <xf numFmtId="44" fontId="1" fillId="0" borderId="10" xfId="6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44" fontId="0" fillId="0" borderId="13" xfId="61" applyFont="1" applyFill="1" applyBorder="1" applyAlignment="1">
      <alignment horizontal="right" vertical="center" wrapText="1"/>
    </xf>
    <xf numFmtId="44" fontId="0" fillId="0" borderId="16" xfId="61" applyFont="1" applyFill="1" applyBorder="1" applyAlignment="1">
      <alignment vertical="center" wrapText="1"/>
    </xf>
    <xf numFmtId="44" fontId="1" fillId="0" borderId="10" xfId="61" applyFont="1" applyBorder="1" applyAlignment="1">
      <alignment horizontal="right" vertical="center" wrapText="1"/>
    </xf>
    <xf numFmtId="44" fontId="0" fillId="0" borderId="16" xfId="61" applyFont="1" applyFill="1" applyBorder="1" applyAlignment="1">
      <alignment horizontal="right" vertical="center" wrapText="1"/>
    </xf>
    <xf numFmtId="44" fontId="0" fillId="0" borderId="17" xfId="6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44" fontId="0" fillId="0" borderId="1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/>
    </xf>
    <xf numFmtId="44" fontId="0" fillId="0" borderId="10" xfId="61" applyFont="1" applyFill="1" applyBorder="1" applyAlignment="1">
      <alignment horizontal="right" wrapText="1"/>
    </xf>
    <xf numFmtId="44" fontId="4" fillId="0" borderId="10" xfId="61" applyFont="1" applyFill="1" applyBorder="1" applyAlignment="1" applyProtection="1">
      <alignment horizontal="right"/>
      <protection/>
    </xf>
    <xf numFmtId="44" fontId="4" fillId="0" borderId="14" xfId="61" applyFont="1" applyFill="1" applyBorder="1" applyAlignment="1">
      <alignment horizontal="right" vertical="center" wrapText="1"/>
    </xf>
    <xf numFmtId="44" fontId="4" fillId="0" borderId="16" xfId="6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/>
    </xf>
    <xf numFmtId="44" fontId="4" fillId="0" borderId="10" xfId="61" applyFont="1" applyFill="1" applyBorder="1" applyAlignment="1">
      <alignment vertical="center" wrapText="1"/>
    </xf>
    <xf numFmtId="44" fontId="1" fillId="0" borderId="10" xfId="61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wrapText="1"/>
      <protection locked="0"/>
    </xf>
    <xf numFmtId="44" fontId="0" fillId="0" borderId="10" xfId="6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right"/>
    </xf>
    <xf numFmtId="4" fontId="10" fillId="0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14" fontId="1" fillId="20" borderId="10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13" fillId="0" borderId="10" xfId="61" applyFont="1" applyBorder="1" applyAlignment="1">
      <alignment horizontal="center"/>
    </xf>
    <xf numFmtId="4" fontId="0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4" fontId="0" fillId="0" borderId="10" xfId="61" applyBorder="1" applyAlignment="1">
      <alignment horizontal="right"/>
    </xf>
    <xf numFmtId="44" fontId="0" fillId="0" borderId="12" xfId="6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10" xfId="61" applyNumberFormat="1" applyBorder="1" applyAlignment="1">
      <alignment horizontal="right"/>
    </xf>
    <xf numFmtId="168" fontId="0" fillId="0" borderId="0" xfId="0" applyNumberFormat="1" applyFont="1" applyFill="1" applyAlignment="1">
      <alignment/>
    </xf>
    <xf numFmtId="44" fontId="1" fillId="0" borderId="10" xfId="61" applyFont="1" applyFill="1" applyBorder="1" applyAlignment="1">
      <alignment horizontal="center" vertical="center" wrapText="1"/>
    </xf>
    <xf numFmtId="44" fontId="13" fillId="0" borderId="10" xfId="6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168" fontId="35" fillId="0" borderId="10" xfId="0" applyNumberFormat="1" applyFont="1" applyBorder="1" applyAlignment="1">
      <alignment vertical="center"/>
    </xf>
    <xf numFmtId="7" fontId="35" fillId="0" borderId="10" xfId="0" applyNumberFormat="1" applyFont="1" applyBorder="1" applyAlignment="1">
      <alignment vertical="center"/>
    </xf>
    <xf numFmtId="0" fontId="0" fillId="0" borderId="20" xfId="0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44" fontId="0" fillId="0" borderId="0" xfId="61" applyFont="1" applyAlignment="1">
      <alignment/>
    </xf>
    <xf numFmtId="0" fontId="1" fillId="0" borderId="10" xfId="0" applyFont="1" applyBorder="1" applyAlignment="1">
      <alignment/>
    </xf>
    <xf numFmtId="44" fontId="1" fillId="0" borderId="10" xfId="61" applyFont="1" applyBorder="1" applyAlignment="1">
      <alignment/>
    </xf>
    <xf numFmtId="44" fontId="0" fillId="0" borderId="10" xfId="61" applyFont="1" applyBorder="1" applyAlignment="1">
      <alignment horizontal="right"/>
    </xf>
    <xf numFmtId="44" fontId="1" fillId="0" borderId="10" xfId="61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1" fillId="11" borderId="22" xfId="0" applyNumberFormat="1" applyFont="1" applyFill="1" applyBorder="1" applyAlignment="1">
      <alignment horizontal="center"/>
    </xf>
    <xf numFmtId="44" fontId="0" fillId="0" borderId="0" xfId="0" applyNumberFormat="1" applyFont="1" applyAlignment="1">
      <alignment/>
    </xf>
    <xf numFmtId="44" fontId="1" fillId="24" borderId="10" xfId="61" applyFont="1" applyFill="1" applyBorder="1" applyAlignment="1">
      <alignment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>
      <alignment/>
    </xf>
    <xf numFmtId="44" fontId="0" fillId="0" borderId="10" xfId="6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/>
    </xf>
    <xf numFmtId="44" fontId="1" fillId="24" borderId="10" xfId="6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22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7" fontId="35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4" fontId="35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4" fontId="13" fillId="0" borderId="10" xfId="6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0" fontId="1" fillId="24" borderId="27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left" wrapText="1"/>
    </xf>
    <xf numFmtId="0" fontId="1" fillId="11" borderId="1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4" borderId="23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 vertical="center"/>
    </xf>
    <xf numFmtId="0" fontId="1" fillId="24" borderId="24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60" zoomScalePageLayoutView="0" workbookViewId="0" topLeftCell="A1">
      <pane xSplit="2" topLeftCell="C1" activePane="topRight" state="frozen"/>
      <selection pane="topLeft" activeCell="A10" sqref="A10"/>
      <selection pane="topRight" activeCell="E1" sqref="E1"/>
    </sheetView>
  </sheetViews>
  <sheetFormatPr defaultColWidth="9.140625" defaultRowHeight="12.75"/>
  <cols>
    <col min="1" max="1" width="5.28125" style="0" customWidth="1"/>
    <col min="2" max="2" width="43.8515625" style="93" customWidth="1"/>
    <col min="3" max="3" width="17.7109375" style="0" customWidth="1"/>
    <col min="4" max="4" width="16.57421875" style="52" customWidth="1"/>
    <col min="5" max="5" width="14.140625" style="0" customWidth="1"/>
    <col min="6" max="6" width="16.421875" style="52" customWidth="1"/>
  </cols>
  <sheetData>
    <row r="1" spans="1:6" s="9" customFormat="1" ht="12.75">
      <c r="A1" s="273" t="s">
        <v>490</v>
      </c>
      <c r="B1" s="273"/>
      <c r="C1" s="273"/>
      <c r="D1" s="273"/>
      <c r="E1" s="58"/>
      <c r="F1" s="11"/>
    </row>
    <row r="2" spans="2:6" s="9" customFormat="1" ht="12.75">
      <c r="B2" s="122"/>
      <c r="D2" s="11"/>
      <c r="F2" s="11"/>
    </row>
    <row r="3" spans="1:6" s="87" customFormat="1" ht="38.25">
      <c r="A3" s="112" t="s">
        <v>884</v>
      </c>
      <c r="B3" s="123" t="s">
        <v>885</v>
      </c>
      <c r="C3" s="112" t="s">
        <v>886</v>
      </c>
      <c r="D3" s="112" t="s">
        <v>887</v>
      </c>
      <c r="E3" s="3" t="s">
        <v>888</v>
      </c>
      <c r="F3" s="3" t="s">
        <v>1007</v>
      </c>
    </row>
    <row r="4" spans="1:6" s="119" customFormat="1" ht="12.75">
      <c r="A4" s="2">
        <v>1</v>
      </c>
      <c r="B4" s="30" t="s">
        <v>1026</v>
      </c>
      <c r="C4" s="2" t="s">
        <v>1027</v>
      </c>
      <c r="D4" s="91">
        <v>530517840</v>
      </c>
      <c r="E4" s="2">
        <v>146</v>
      </c>
      <c r="F4" s="2"/>
    </row>
    <row r="5" spans="1:6" s="119" customFormat="1" ht="12.75">
      <c r="A5" s="2">
        <v>2</v>
      </c>
      <c r="B5" s="30" t="s">
        <v>1028</v>
      </c>
      <c r="C5" s="2" t="s">
        <v>860</v>
      </c>
      <c r="D5" s="91">
        <v>160293699</v>
      </c>
      <c r="E5" s="2">
        <v>21</v>
      </c>
      <c r="F5" s="2">
        <v>95</v>
      </c>
    </row>
    <row r="6" spans="1:6" s="119" customFormat="1" ht="12.75">
      <c r="A6" s="2">
        <v>3</v>
      </c>
      <c r="B6" s="30" t="s">
        <v>1029</v>
      </c>
      <c r="C6" s="2" t="s">
        <v>861</v>
      </c>
      <c r="D6" s="92" t="s">
        <v>1030</v>
      </c>
      <c r="E6" s="2">
        <v>18</v>
      </c>
      <c r="F6" s="2">
        <v>75</v>
      </c>
    </row>
    <row r="7" spans="1:6" s="119" customFormat="1" ht="12.75">
      <c r="A7" s="2">
        <v>4</v>
      </c>
      <c r="B7" s="30" t="s">
        <v>1031</v>
      </c>
      <c r="C7" s="2" t="s">
        <v>1032</v>
      </c>
      <c r="D7" s="92" t="s">
        <v>1033</v>
      </c>
      <c r="E7" s="2">
        <v>23</v>
      </c>
      <c r="F7" s="2">
        <v>100</v>
      </c>
    </row>
    <row r="8" spans="1:6" s="119" customFormat="1" ht="12.75">
      <c r="A8" s="2">
        <v>5</v>
      </c>
      <c r="B8" s="30" t="s">
        <v>1034</v>
      </c>
      <c r="C8" s="2" t="s">
        <v>1035</v>
      </c>
      <c r="D8" s="92" t="s">
        <v>1036</v>
      </c>
      <c r="E8" s="2">
        <v>30</v>
      </c>
      <c r="F8" s="2">
        <v>150</v>
      </c>
    </row>
    <row r="9" spans="1:6" s="119" customFormat="1" ht="12.75">
      <c r="A9" s="2">
        <v>6</v>
      </c>
      <c r="B9" s="30" t="s">
        <v>1037</v>
      </c>
      <c r="C9" s="2" t="s">
        <v>1038</v>
      </c>
      <c r="D9" s="199" t="s">
        <v>1039</v>
      </c>
      <c r="E9" s="2">
        <v>22</v>
      </c>
      <c r="F9" s="2">
        <v>100</v>
      </c>
    </row>
    <row r="10" spans="1:6" s="119" customFormat="1" ht="12.75">
      <c r="A10" s="2">
        <v>7</v>
      </c>
      <c r="B10" s="30" t="s">
        <v>1040</v>
      </c>
      <c r="C10" s="2" t="s">
        <v>1041</v>
      </c>
      <c r="D10" s="92" t="s">
        <v>17</v>
      </c>
      <c r="E10" s="2">
        <v>21</v>
      </c>
      <c r="F10" s="2">
        <v>98</v>
      </c>
    </row>
    <row r="11" spans="1:6" s="119" customFormat="1" ht="12.75">
      <c r="A11" s="2">
        <v>8</v>
      </c>
      <c r="B11" s="30" t="s">
        <v>1042</v>
      </c>
      <c r="C11" s="92" t="s">
        <v>1043</v>
      </c>
      <c r="D11" s="92" t="s">
        <v>1044</v>
      </c>
      <c r="E11" s="2"/>
      <c r="F11" s="2"/>
    </row>
    <row r="12" spans="1:6" s="119" customFormat="1" ht="12.75">
      <c r="A12" s="2">
        <v>9</v>
      </c>
      <c r="B12" s="30" t="s">
        <v>1045</v>
      </c>
      <c r="C12" s="2" t="s">
        <v>1046</v>
      </c>
      <c r="D12" s="92" t="s">
        <v>1047</v>
      </c>
      <c r="E12" s="2">
        <v>23</v>
      </c>
      <c r="F12" s="2">
        <v>100</v>
      </c>
    </row>
    <row r="13" spans="1:6" s="119" customFormat="1" ht="12.75">
      <c r="A13" s="2">
        <v>10</v>
      </c>
      <c r="B13" s="30" t="s">
        <v>1048</v>
      </c>
      <c r="C13" s="92" t="s">
        <v>859</v>
      </c>
      <c r="D13" s="92" t="s">
        <v>1049</v>
      </c>
      <c r="E13" s="2">
        <v>23</v>
      </c>
      <c r="F13" s="2">
        <v>100</v>
      </c>
    </row>
    <row r="14" spans="1:6" s="119" customFormat="1" ht="12.75">
      <c r="A14" s="2">
        <v>11</v>
      </c>
      <c r="B14" s="30" t="s">
        <v>1050</v>
      </c>
      <c r="C14" s="2" t="s">
        <v>863</v>
      </c>
      <c r="D14" s="92" t="s">
        <v>1051</v>
      </c>
      <c r="E14" s="2">
        <v>28</v>
      </c>
      <c r="F14" s="2">
        <v>150</v>
      </c>
    </row>
    <row r="15" spans="1:6" s="119" customFormat="1" ht="12.75">
      <c r="A15" s="2">
        <v>12</v>
      </c>
      <c r="B15" s="30" t="s">
        <v>864</v>
      </c>
      <c r="C15" s="2" t="s">
        <v>867</v>
      </c>
      <c r="D15" s="92" t="s">
        <v>426</v>
      </c>
      <c r="E15" s="2">
        <v>30</v>
      </c>
      <c r="F15" s="2">
        <v>234</v>
      </c>
    </row>
    <row r="16" spans="1:6" s="119" customFormat="1" ht="12.75">
      <c r="A16" s="2">
        <v>13</v>
      </c>
      <c r="B16" s="30" t="s">
        <v>865</v>
      </c>
      <c r="C16" s="2" t="s">
        <v>1052</v>
      </c>
      <c r="D16" s="92" t="s">
        <v>1053</v>
      </c>
      <c r="E16" s="2">
        <v>50</v>
      </c>
      <c r="F16" s="2">
        <v>498</v>
      </c>
    </row>
    <row r="17" spans="1:6" s="119" customFormat="1" ht="12.75">
      <c r="A17" s="2">
        <v>14</v>
      </c>
      <c r="B17" s="30" t="s">
        <v>866</v>
      </c>
      <c r="C17" s="2" t="s">
        <v>1054</v>
      </c>
      <c r="D17" s="92" t="s">
        <v>1055</v>
      </c>
      <c r="E17" s="2">
        <v>37</v>
      </c>
      <c r="F17" s="2">
        <v>404</v>
      </c>
    </row>
    <row r="18" spans="1:6" s="119" customFormat="1" ht="12.75">
      <c r="A18" s="2">
        <v>15</v>
      </c>
      <c r="B18" s="30" t="s">
        <v>1056</v>
      </c>
      <c r="C18" s="2" t="s">
        <v>138</v>
      </c>
      <c r="D18" s="92" t="s">
        <v>1057</v>
      </c>
      <c r="E18" s="2">
        <v>42</v>
      </c>
      <c r="F18" s="2">
        <v>301</v>
      </c>
    </row>
    <row r="19" spans="1:6" s="119" customFormat="1" ht="12.75">
      <c r="A19" s="2">
        <v>16</v>
      </c>
      <c r="B19" s="30" t="s">
        <v>1058</v>
      </c>
      <c r="C19" s="2" t="s">
        <v>1059</v>
      </c>
      <c r="D19" s="92" t="s">
        <v>1060</v>
      </c>
      <c r="E19" s="2">
        <v>45</v>
      </c>
      <c r="F19" s="2">
        <v>408</v>
      </c>
    </row>
    <row r="20" spans="1:6" s="119" customFormat="1" ht="12.75">
      <c r="A20" s="2">
        <v>17</v>
      </c>
      <c r="B20" s="30" t="s">
        <v>145</v>
      </c>
      <c r="C20" s="2" t="s">
        <v>1061</v>
      </c>
      <c r="D20" s="2">
        <v>532320951</v>
      </c>
      <c r="E20" s="2">
        <v>85</v>
      </c>
      <c r="F20" s="2">
        <v>805</v>
      </c>
    </row>
    <row r="21" spans="1:6" s="119" customFormat="1" ht="12.75">
      <c r="A21" s="2">
        <v>18</v>
      </c>
      <c r="B21" s="30" t="s">
        <v>644</v>
      </c>
      <c r="C21" s="2" t="s">
        <v>144</v>
      </c>
      <c r="D21" s="92" t="s">
        <v>1062</v>
      </c>
      <c r="E21" s="2">
        <v>50</v>
      </c>
      <c r="F21" s="2">
        <v>383</v>
      </c>
    </row>
    <row r="22" spans="1:6" s="119" customFormat="1" ht="12.75">
      <c r="A22" s="2">
        <v>19</v>
      </c>
      <c r="B22" s="30" t="s">
        <v>312</v>
      </c>
      <c r="C22" s="92" t="s">
        <v>871</v>
      </c>
      <c r="D22" s="92" t="s">
        <v>1063</v>
      </c>
      <c r="E22" s="2">
        <v>23</v>
      </c>
      <c r="F22" s="2"/>
    </row>
    <row r="23" spans="1:6" s="119" customFormat="1" ht="12.75">
      <c r="A23" s="2">
        <v>20</v>
      </c>
      <c r="B23" s="30" t="s">
        <v>1064</v>
      </c>
      <c r="C23" s="2" t="s">
        <v>1065</v>
      </c>
      <c r="D23" s="92" t="s">
        <v>1066</v>
      </c>
      <c r="E23" s="2">
        <v>33</v>
      </c>
      <c r="F23" s="2"/>
    </row>
    <row r="24" spans="1:6" s="119" customFormat="1" ht="12.75">
      <c r="A24" s="2">
        <v>21</v>
      </c>
      <c r="B24" s="30" t="s">
        <v>740</v>
      </c>
      <c r="C24" s="2" t="s">
        <v>1067</v>
      </c>
      <c r="D24" s="91" t="s">
        <v>1068</v>
      </c>
      <c r="E24" s="2">
        <v>24</v>
      </c>
      <c r="F24" s="2"/>
    </row>
    <row r="25" spans="1:6" s="119" customFormat="1" ht="12.75">
      <c r="A25" s="2">
        <v>22</v>
      </c>
      <c r="B25" s="30" t="s">
        <v>1069</v>
      </c>
      <c r="C25" s="2" t="s">
        <v>1070</v>
      </c>
      <c r="D25" s="2">
        <v>160011169</v>
      </c>
      <c r="E25" s="2">
        <v>40</v>
      </c>
      <c r="F25" s="2"/>
    </row>
    <row r="26" spans="1:6" s="119" customFormat="1" ht="12.75">
      <c r="A26" s="2">
        <v>23</v>
      </c>
      <c r="B26" s="30" t="s">
        <v>1071</v>
      </c>
      <c r="C26" s="2" t="s">
        <v>1072</v>
      </c>
      <c r="D26" s="92" t="s">
        <v>1073</v>
      </c>
      <c r="E26" s="2">
        <v>30</v>
      </c>
      <c r="F26" s="2"/>
    </row>
    <row r="27" spans="1:6" s="87" customFormat="1" ht="12.75">
      <c r="A27" s="120">
        <v>24</v>
      </c>
      <c r="B27" s="30" t="s">
        <v>1074</v>
      </c>
      <c r="C27" s="120" t="s">
        <v>1075</v>
      </c>
      <c r="D27" s="121" t="s">
        <v>1076</v>
      </c>
      <c r="E27" s="120">
        <v>30</v>
      </c>
      <c r="F27" s="120"/>
    </row>
    <row r="28" spans="2:6" s="9" customFormat="1" ht="12.75">
      <c r="B28" s="122"/>
      <c r="D28" s="11"/>
      <c r="F28" s="11"/>
    </row>
    <row r="29" spans="2:6" s="9" customFormat="1" ht="12.75">
      <c r="B29" s="122"/>
      <c r="D29" s="11"/>
      <c r="F29" s="11"/>
    </row>
    <row r="30" spans="2:6" s="9" customFormat="1" ht="12.75">
      <c r="B30" s="122"/>
      <c r="D30" s="11"/>
      <c r="F30" s="11"/>
    </row>
    <row r="31" spans="2:6" s="9" customFormat="1" ht="12.75">
      <c r="B31" s="122"/>
      <c r="D31" s="11"/>
      <c r="F31" s="11"/>
    </row>
    <row r="32" spans="2:6" s="9" customFormat="1" ht="12.75">
      <c r="B32" s="122"/>
      <c r="D32" s="11"/>
      <c r="F32" s="11"/>
    </row>
    <row r="33" spans="2:6" s="9" customFormat="1" ht="12.75">
      <c r="B33" s="122"/>
      <c r="D33" s="11"/>
      <c r="F33" s="11"/>
    </row>
    <row r="34" spans="2:6" s="9" customFormat="1" ht="12.75">
      <c r="B34" s="122"/>
      <c r="D34" s="11"/>
      <c r="F34" s="11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view="pageBreakPreview" zoomScale="60" workbookViewId="0" topLeftCell="C1">
      <pane ySplit="4" topLeftCell="BM5" activePane="bottomLeft" state="frozen"/>
      <selection pane="topLeft" activeCell="A1" sqref="A1"/>
      <selection pane="bottomLeft" activeCell="G213" sqref="G213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8.28125" style="11" customWidth="1"/>
    <col min="4" max="4" width="16.421875" style="28" customWidth="1"/>
    <col min="5" max="5" width="16.421875" style="29" customWidth="1"/>
    <col min="6" max="6" width="11.00390625" style="9" customWidth="1"/>
    <col min="7" max="7" width="22.57421875" style="95" customWidth="1"/>
    <col min="8" max="8" width="18.00390625" style="11" customWidth="1"/>
    <col min="9" max="9" width="39.57421875" style="9" customWidth="1"/>
    <col min="10" max="10" width="23.421875" style="9" customWidth="1"/>
    <col min="11" max="11" width="23.140625" style="23" customWidth="1"/>
    <col min="12" max="12" width="26.8515625" style="23" customWidth="1"/>
    <col min="13" max="13" width="25.57421875" style="23" customWidth="1"/>
  </cols>
  <sheetData>
    <row r="1" spans="1:13" s="124" customFormat="1" ht="12.75">
      <c r="A1" s="281" t="s">
        <v>776</v>
      </c>
      <c r="B1" s="281"/>
      <c r="C1" s="281"/>
      <c r="D1" s="281"/>
      <c r="E1" s="281"/>
      <c r="F1" s="281"/>
      <c r="G1" s="95"/>
      <c r="H1" s="11"/>
      <c r="I1" s="9"/>
      <c r="J1" s="9"/>
      <c r="K1" s="23"/>
      <c r="L1" s="23"/>
      <c r="M1" s="23"/>
    </row>
    <row r="2" spans="1:13" s="124" customFormat="1" ht="12.75">
      <c r="A2" s="111"/>
      <c r="B2" s="111"/>
      <c r="C2" s="111"/>
      <c r="D2" s="111"/>
      <c r="E2" s="111"/>
      <c r="F2" s="111"/>
      <c r="G2" s="95"/>
      <c r="H2" s="11"/>
      <c r="I2" s="9"/>
      <c r="J2" s="9"/>
      <c r="K2" s="23"/>
      <c r="L2" s="23"/>
      <c r="M2" s="23"/>
    </row>
    <row r="3" spans="1:13" s="124" customFormat="1" ht="62.25" customHeight="1">
      <c r="A3" s="277" t="s">
        <v>1008</v>
      </c>
      <c r="B3" s="277" t="s">
        <v>1009</v>
      </c>
      <c r="C3" s="277" t="s">
        <v>1010</v>
      </c>
      <c r="D3" s="277" t="s">
        <v>1011</v>
      </c>
      <c r="E3" s="277" t="s">
        <v>1012</v>
      </c>
      <c r="F3" s="277" t="s">
        <v>1013</v>
      </c>
      <c r="G3" s="277" t="s">
        <v>38</v>
      </c>
      <c r="H3" s="277" t="s">
        <v>39</v>
      </c>
      <c r="I3" s="277" t="s">
        <v>894</v>
      </c>
      <c r="J3" s="277" t="s">
        <v>895</v>
      </c>
      <c r="K3" s="279" t="s">
        <v>1014</v>
      </c>
      <c r="L3" s="279"/>
      <c r="M3" s="279"/>
    </row>
    <row r="4" spans="1:13" s="124" customFormat="1" ht="62.2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61" t="s">
        <v>1015</v>
      </c>
      <c r="L4" s="61" t="s">
        <v>1016</v>
      </c>
      <c r="M4" s="61" t="s">
        <v>1017</v>
      </c>
    </row>
    <row r="5" spans="1:13" s="124" customFormat="1" ht="13.5" customHeight="1">
      <c r="A5" s="256" t="s">
        <v>1026</v>
      </c>
      <c r="B5" s="256"/>
      <c r="C5" s="256"/>
      <c r="D5" s="256"/>
      <c r="E5" s="256"/>
      <c r="F5" s="53"/>
      <c r="G5" s="96"/>
      <c r="H5" s="113"/>
      <c r="I5" s="62"/>
      <c r="J5" s="62"/>
      <c r="K5" s="88"/>
      <c r="L5" s="88"/>
      <c r="M5" s="88"/>
    </row>
    <row r="6" spans="1:13" s="12" customFormat="1" ht="51">
      <c r="A6" s="1">
        <v>1</v>
      </c>
      <c r="B6" s="66" t="s">
        <v>171</v>
      </c>
      <c r="C6" s="30"/>
      <c r="D6" s="31"/>
      <c r="E6" s="32"/>
      <c r="F6" s="66">
        <v>1900</v>
      </c>
      <c r="G6" s="163">
        <v>1392471.57</v>
      </c>
      <c r="H6" s="2" t="s">
        <v>40</v>
      </c>
      <c r="I6" s="207" t="s">
        <v>178</v>
      </c>
      <c r="J6" s="66" t="s">
        <v>183</v>
      </c>
      <c r="K6" s="67" t="s">
        <v>479</v>
      </c>
      <c r="L6" s="94" t="s">
        <v>480</v>
      </c>
      <c r="M6" s="94" t="s">
        <v>481</v>
      </c>
    </row>
    <row r="7" spans="1:13" s="12" customFormat="1" ht="38.25">
      <c r="A7" s="1">
        <v>2</v>
      </c>
      <c r="B7" s="1" t="s">
        <v>172</v>
      </c>
      <c r="C7" s="30"/>
      <c r="D7" s="31"/>
      <c r="E7" s="32"/>
      <c r="F7" s="1">
        <v>1968</v>
      </c>
      <c r="G7" s="142">
        <v>1324035.28</v>
      </c>
      <c r="H7" s="2" t="s">
        <v>40</v>
      </c>
      <c r="I7" s="1" t="s">
        <v>179</v>
      </c>
      <c r="J7" s="1" t="s">
        <v>183</v>
      </c>
      <c r="K7" s="36" t="s">
        <v>482</v>
      </c>
      <c r="L7" s="36" t="s">
        <v>483</v>
      </c>
      <c r="M7" s="25"/>
    </row>
    <row r="8" spans="1:13" s="12" customFormat="1" ht="25.5">
      <c r="A8" s="1">
        <v>3</v>
      </c>
      <c r="B8" s="1" t="s">
        <v>173</v>
      </c>
      <c r="C8" s="30"/>
      <c r="D8" s="31"/>
      <c r="E8" s="32"/>
      <c r="F8" s="1">
        <v>1918</v>
      </c>
      <c r="G8" s="142">
        <v>8661.12</v>
      </c>
      <c r="H8" s="2" t="s">
        <v>40</v>
      </c>
      <c r="I8" s="1" t="s">
        <v>180</v>
      </c>
      <c r="J8" s="1" t="s">
        <v>183</v>
      </c>
      <c r="K8" s="36" t="s">
        <v>484</v>
      </c>
      <c r="L8" s="25"/>
      <c r="M8" s="25"/>
    </row>
    <row r="9" spans="1:13" s="12" customFormat="1" ht="25.5">
      <c r="A9" s="1">
        <v>5</v>
      </c>
      <c r="B9" s="1" t="s">
        <v>175</v>
      </c>
      <c r="C9" s="30"/>
      <c r="D9" s="31"/>
      <c r="E9" s="32"/>
      <c r="F9" s="1">
        <v>1997</v>
      </c>
      <c r="G9" s="142">
        <v>6232.98</v>
      </c>
      <c r="H9" s="2" t="s">
        <v>40</v>
      </c>
      <c r="I9" s="1" t="s">
        <v>181</v>
      </c>
      <c r="J9" s="1" t="s">
        <v>183</v>
      </c>
      <c r="K9" s="25"/>
      <c r="L9" s="25"/>
      <c r="M9" s="25"/>
    </row>
    <row r="10" spans="1:13" s="12" customFormat="1" ht="25.5">
      <c r="A10" s="1">
        <v>7</v>
      </c>
      <c r="B10" s="1" t="s">
        <v>177</v>
      </c>
      <c r="C10" s="30"/>
      <c r="D10" s="31"/>
      <c r="E10" s="32"/>
      <c r="F10" s="1">
        <v>1975</v>
      </c>
      <c r="G10" s="142">
        <v>68184.8</v>
      </c>
      <c r="H10" s="2" t="s">
        <v>40</v>
      </c>
      <c r="I10" s="1" t="s">
        <v>182</v>
      </c>
      <c r="J10" s="1" t="s">
        <v>183</v>
      </c>
      <c r="K10" s="36"/>
      <c r="L10" s="36"/>
      <c r="M10" s="36"/>
    </row>
    <row r="11" spans="1:13" s="12" customFormat="1" ht="229.5">
      <c r="A11" s="1">
        <v>4</v>
      </c>
      <c r="B11" s="1" t="s">
        <v>174</v>
      </c>
      <c r="C11" s="30"/>
      <c r="D11" s="31"/>
      <c r="E11" s="32"/>
      <c r="F11" s="1">
        <v>1577</v>
      </c>
      <c r="G11" s="142">
        <v>7715720</v>
      </c>
      <c r="H11" s="2" t="s">
        <v>40</v>
      </c>
      <c r="I11" s="1" t="s">
        <v>218</v>
      </c>
      <c r="J11" s="1" t="s">
        <v>184</v>
      </c>
      <c r="K11" s="25" t="s">
        <v>474</v>
      </c>
      <c r="L11" s="36" t="s">
        <v>485</v>
      </c>
      <c r="M11" s="36" t="s">
        <v>486</v>
      </c>
    </row>
    <row r="12" spans="1:13" s="12" customFormat="1" ht="114.75">
      <c r="A12" s="1">
        <v>6</v>
      </c>
      <c r="B12" s="1" t="s">
        <v>176</v>
      </c>
      <c r="C12" s="30"/>
      <c r="D12" s="31"/>
      <c r="E12" s="32"/>
      <c r="F12" s="1"/>
      <c r="G12" s="142">
        <v>544246.3</v>
      </c>
      <c r="H12" s="2" t="s">
        <v>40</v>
      </c>
      <c r="I12" s="1" t="s">
        <v>219</v>
      </c>
      <c r="J12" s="1" t="s">
        <v>185</v>
      </c>
      <c r="K12" s="25" t="s">
        <v>487</v>
      </c>
      <c r="L12" s="25" t="s">
        <v>488</v>
      </c>
      <c r="M12" s="25" t="s">
        <v>489</v>
      </c>
    </row>
    <row r="13" spans="1:13" s="126" customFormat="1" ht="12.75">
      <c r="A13" s="277" t="s">
        <v>876</v>
      </c>
      <c r="B13" s="277" t="s">
        <v>876</v>
      </c>
      <c r="C13" s="277"/>
      <c r="D13" s="33"/>
      <c r="E13" s="34"/>
      <c r="F13" s="1"/>
      <c r="G13" s="208">
        <f>SUM(G6:G12)</f>
        <v>11059552.05</v>
      </c>
      <c r="H13" s="114"/>
      <c r="I13" s="25"/>
      <c r="J13" s="25"/>
      <c r="K13" s="36"/>
      <c r="L13" s="36"/>
      <c r="M13" s="36"/>
    </row>
    <row r="14" spans="1:13" s="124" customFormat="1" ht="12.75" customHeight="1">
      <c r="A14" s="256" t="s">
        <v>1086</v>
      </c>
      <c r="B14" s="256"/>
      <c r="C14" s="256"/>
      <c r="D14" s="256"/>
      <c r="E14" s="256"/>
      <c r="F14" s="256"/>
      <c r="G14" s="256"/>
      <c r="H14" s="115"/>
      <c r="I14" s="62"/>
      <c r="J14" s="62"/>
      <c r="K14" s="88"/>
      <c r="L14" s="88"/>
      <c r="M14" s="88"/>
    </row>
    <row r="15" spans="1:13" s="12" customFormat="1" ht="38.25">
      <c r="A15" s="1">
        <v>1</v>
      </c>
      <c r="B15" s="1" t="s">
        <v>1078</v>
      </c>
      <c r="C15" s="1" t="s">
        <v>1079</v>
      </c>
      <c r="D15" s="1" t="s">
        <v>1080</v>
      </c>
      <c r="E15" s="1" t="s">
        <v>1080</v>
      </c>
      <c r="F15" s="1">
        <v>1907</v>
      </c>
      <c r="G15" s="38">
        <v>740042.9</v>
      </c>
      <c r="H15" s="2" t="s">
        <v>40</v>
      </c>
      <c r="I15" s="244" t="s">
        <v>1081</v>
      </c>
      <c r="J15" s="1" t="s">
        <v>1082</v>
      </c>
      <c r="K15" s="1" t="s">
        <v>1083</v>
      </c>
      <c r="L15" s="1" t="s">
        <v>1084</v>
      </c>
      <c r="M15" s="1" t="s">
        <v>1085</v>
      </c>
    </row>
    <row r="16" spans="1:13" s="126" customFormat="1" ht="12.75">
      <c r="A16" s="277" t="s">
        <v>876</v>
      </c>
      <c r="B16" s="277" t="s">
        <v>876</v>
      </c>
      <c r="C16" s="277"/>
      <c r="D16" s="33"/>
      <c r="E16" s="34"/>
      <c r="F16" s="1"/>
      <c r="G16" s="105">
        <f>SUM(G15)</f>
        <v>740042.9</v>
      </c>
      <c r="H16" s="114"/>
      <c r="I16" s="25"/>
      <c r="J16" s="25"/>
      <c r="K16" s="36"/>
      <c r="L16" s="36"/>
      <c r="M16" s="36"/>
    </row>
    <row r="17" spans="1:13" s="124" customFormat="1" ht="12.75" customHeight="1">
      <c r="A17" s="256" t="s">
        <v>1117</v>
      </c>
      <c r="B17" s="256"/>
      <c r="C17" s="256"/>
      <c r="D17" s="256"/>
      <c r="E17" s="256"/>
      <c r="F17" s="256"/>
      <c r="G17" s="256"/>
      <c r="H17" s="115"/>
      <c r="I17" s="62"/>
      <c r="J17" s="62"/>
      <c r="K17" s="88"/>
      <c r="L17" s="88"/>
      <c r="M17" s="88"/>
    </row>
    <row r="18" spans="1:13" s="126" customFormat="1" ht="25.5">
      <c r="A18" s="2">
        <v>1</v>
      </c>
      <c r="B18" s="1" t="s">
        <v>1078</v>
      </c>
      <c r="C18" s="1" t="s">
        <v>1119</v>
      </c>
      <c r="D18" s="1" t="s">
        <v>1080</v>
      </c>
      <c r="E18" s="32"/>
      <c r="F18" s="18"/>
      <c r="G18" s="38">
        <v>265925.97</v>
      </c>
      <c r="H18" s="2" t="s">
        <v>40</v>
      </c>
      <c r="I18" s="244" t="s">
        <v>62</v>
      </c>
      <c r="J18" s="1" t="s">
        <v>63</v>
      </c>
      <c r="K18" s="36"/>
      <c r="L18" s="36"/>
      <c r="M18" s="36"/>
    </row>
    <row r="19" spans="1:13" s="126" customFormat="1" ht="12.75">
      <c r="A19" s="277" t="s">
        <v>876</v>
      </c>
      <c r="B19" s="277"/>
      <c r="C19" s="277"/>
      <c r="D19" s="33"/>
      <c r="E19" s="34"/>
      <c r="F19" s="1"/>
      <c r="G19" s="105">
        <f>SUM(G18)</f>
        <v>265925.97</v>
      </c>
      <c r="H19" s="114"/>
      <c r="I19" s="25"/>
      <c r="J19" s="25"/>
      <c r="K19" s="36"/>
      <c r="L19" s="36"/>
      <c r="M19" s="36"/>
    </row>
    <row r="20" spans="1:13" s="124" customFormat="1" ht="12.75" customHeight="1">
      <c r="A20" s="256" t="s">
        <v>1116</v>
      </c>
      <c r="B20" s="256"/>
      <c r="C20" s="256"/>
      <c r="D20" s="256"/>
      <c r="E20" s="256"/>
      <c r="F20" s="256"/>
      <c r="G20" s="256"/>
      <c r="H20" s="115"/>
      <c r="I20" s="62"/>
      <c r="J20" s="62"/>
      <c r="K20" s="88"/>
      <c r="L20" s="88"/>
      <c r="M20" s="88"/>
    </row>
    <row r="21" spans="1:13" s="126" customFormat="1" ht="102">
      <c r="A21" s="1">
        <v>1</v>
      </c>
      <c r="B21" s="1" t="s">
        <v>1118</v>
      </c>
      <c r="C21" s="1" t="s">
        <v>1119</v>
      </c>
      <c r="D21" s="1" t="s">
        <v>1120</v>
      </c>
      <c r="E21" s="1" t="s">
        <v>1121</v>
      </c>
      <c r="F21" s="1">
        <v>1955</v>
      </c>
      <c r="G21" s="183">
        <v>1147056.23</v>
      </c>
      <c r="H21" s="2" t="s">
        <v>40</v>
      </c>
      <c r="I21" s="244" t="s">
        <v>697</v>
      </c>
      <c r="J21" s="1" t="s">
        <v>1122</v>
      </c>
      <c r="K21" s="1" t="s">
        <v>1123</v>
      </c>
      <c r="L21" s="1" t="s">
        <v>1124</v>
      </c>
      <c r="M21" s="1" t="s">
        <v>1125</v>
      </c>
    </row>
    <row r="22" spans="1:13" s="12" customFormat="1" ht="12.75">
      <c r="A22" s="1"/>
      <c r="B22" s="277" t="s">
        <v>876</v>
      </c>
      <c r="C22" s="277"/>
      <c r="D22" s="33"/>
      <c r="E22" s="32"/>
      <c r="F22" s="25"/>
      <c r="G22" s="105">
        <f>SUM(G21)</f>
        <v>1147056.23</v>
      </c>
      <c r="H22" s="114"/>
      <c r="I22" s="25"/>
      <c r="J22" s="25"/>
      <c r="K22" s="36"/>
      <c r="L22" s="36"/>
      <c r="M22" s="36"/>
    </row>
    <row r="23" spans="1:13" s="124" customFormat="1" ht="12.75" customHeight="1">
      <c r="A23" s="256" t="s">
        <v>8</v>
      </c>
      <c r="B23" s="256"/>
      <c r="C23" s="256"/>
      <c r="D23" s="256"/>
      <c r="E23" s="256"/>
      <c r="F23" s="256"/>
      <c r="G23" s="256"/>
      <c r="H23" s="106"/>
      <c r="I23" s="62"/>
      <c r="J23" s="62"/>
      <c r="K23" s="88"/>
      <c r="L23" s="88"/>
      <c r="M23" s="88"/>
    </row>
    <row r="24" spans="1:13" s="124" customFormat="1" ht="38.25">
      <c r="A24" s="1">
        <v>1</v>
      </c>
      <c r="B24" s="1" t="s">
        <v>678</v>
      </c>
      <c r="C24" s="1" t="s">
        <v>679</v>
      </c>
      <c r="D24" s="1" t="s">
        <v>20</v>
      </c>
      <c r="E24" s="1" t="s">
        <v>20</v>
      </c>
      <c r="F24" s="1">
        <v>1935</v>
      </c>
      <c r="G24" s="183">
        <v>334808.44</v>
      </c>
      <c r="H24" s="2" t="s">
        <v>40</v>
      </c>
      <c r="I24" s="244" t="s">
        <v>680</v>
      </c>
      <c r="J24" s="1" t="s">
        <v>681</v>
      </c>
      <c r="K24" s="19"/>
      <c r="L24" s="19"/>
      <c r="M24" s="19"/>
    </row>
    <row r="25" spans="1:13" s="126" customFormat="1" ht="14.25" customHeight="1">
      <c r="A25" s="277" t="s">
        <v>876</v>
      </c>
      <c r="B25" s="277"/>
      <c r="C25" s="277"/>
      <c r="D25" s="33"/>
      <c r="E25" s="34"/>
      <c r="F25" s="1"/>
      <c r="G25" s="162">
        <f>SUM(G24)</f>
        <v>334808.44</v>
      </c>
      <c r="H25" s="114"/>
      <c r="I25" s="25"/>
      <c r="J25" s="25"/>
      <c r="K25" s="36"/>
      <c r="L25" s="36"/>
      <c r="M25" s="36"/>
    </row>
    <row r="26" spans="1:13" s="126" customFormat="1" ht="15" customHeight="1">
      <c r="A26" s="278" t="s">
        <v>478</v>
      </c>
      <c r="B26" s="278"/>
      <c r="C26" s="278"/>
      <c r="D26" s="278"/>
      <c r="E26" s="278"/>
      <c r="F26" s="278"/>
      <c r="G26" s="278"/>
      <c r="H26" s="115"/>
      <c r="I26" s="62"/>
      <c r="J26" s="62"/>
      <c r="K26" s="88"/>
      <c r="L26" s="88"/>
      <c r="M26" s="88"/>
    </row>
    <row r="27" spans="1:13" s="124" customFormat="1" ht="38.25">
      <c r="A27" s="1">
        <v>1</v>
      </c>
      <c r="B27" s="1" t="s">
        <v>1037</v>
      </c>
      <c r="C27" s="1" t="s">
        <v>1103</v>
      </c>
      <c r="D27" s="1" t="s">
        <v>1080</v>
      </c>
      <c r="E27" s="1" t="s">
        <v>1077</v>
      </c>
      <c r="F27" s="1">
        <v>1992</v>
      </c>
      <c r="G27" s="183">
        <v>778218.27</v>
      </c>
      <c r="H27" s="2" t="s">
        <v>40</v>
      </c>
      <c r="I27" s="244" t="s">
        <v>4</v>
      </c>
      <c r="J27" s="1" t="s">
        <v>3</v>
      </c>
      <c r="K27" s="1" t="s">
        <v>5</v>
      </c>
      <c r="L27" s="1" t="s">
        <v>6</v>
      </c>
      <c r="M27" s="1" t="s">
        <v>7</v>
      </c>
    </row>
    <row r="28" spans="1:13" s="126" customFormat="1" ht="18" customHeight="1">
      <c r="A28" s="277" t="s">
        <v>876</v>
      </c>
      <c r="B28" s="277"/>
      <c r="C28" s="277"/>
      <c r="D28" s="33"/>
      <c r="E28" s="34"/>
      <c r="F28" s="1"/>
      <c r="G28" s="162">
        <f>SUM(G27)</f>
        <v>778218.27</v>
      </c>
      <c r="H28" s="114"/>
      <c r="I28" s="25"/>
      <c r="J28" s="25"/>
      <c r="K28" s="36"/>
      <c r="L28" s="36"/>
      <c r="M28" s="36"/>
    </row>
    <row r="29" spans="1:13" s="126" customFormat="1" ht="14.25" customHeight="1">
      <c r="A29" s="259" t="s">
        <v>26</v>
      </c>
      <c r="B29" s="259"/>
      <c r="C29" s="259"/>
      <c r="D29" s="259"/>
      <c r="E29" s="259"/>
      <c r="F29" s="259"/>
      <c r="G29" s="259"/>
      <c r="H29" s="116"/>
      <c r="I29" s="62"/>
      <c r="J29" s="62"/>
      <c r="K29" s="88"/>
      <c r="L29" s="88"/>
      <c r="M29" s="88"/>
    </row>
    <row r="30" spans="1:13" s="124" customFormat="1" ht="75.75" customHeight="1">
      <c r="A30" s="129">
        <v>1</v>
      </c>
      <c r="B30" s="129" t="s">
        <v>1078</v>
      </c>
      <c r="C30" s="129" t="s">
        <v>19</v>
      </c>
      <c r="D30" s="129" t="s">
        <v>20</v>
      </c>
      <c r="E30" s="1" t="s">
        <v>1077</v>
      </c>
      <c r="F30" s="129">
        <v>1966</v>
      </c>
      <c r="G30" s="245">
        <v>422652.14</v>
      </c>
      <c r="H30" s="2" t="s">
        <v>40</v>
      </c>
      <c r="I30" s="244" t="s">
        <v>22</v>
      </c>
      <c r="J30" s="129" t="s">
        <v>21</v>
      </c>
      <c r="K30" s="246" t="s">
        <v>1083</v>
      </c>
      <c r="L30" s="246" t="s">
        <v>23</v>
      </c>
      <c r="M30" s="246" t="s">
        <v>24</v>
      </c>
    </row>
    <row r="31" spans="1:13" s="12" customFormat="1" ht="12.75" customHeight="1">
      <c r="A31" s="277" t="s">
        <v>876</v>
      </c>
      <c r="B31" s="277"/>
      <c r="C31" s="277"/>
      <c r="D31" s="35"/>
      <c r="E31" s="40"/>
      <c r="F31" s="41"/>
      <c r="G31" s="105">
        <f>SUM(G30)</f>
        <v>422652.14</v>
      </c>
      <c r="H31" s="114"/>
      <c r="I31" s="25"/>
      <c r="J31" s="25"/>
      <c r="K31" s="36"/>
      <c r="L31" s="36"/>
      <c r="M31" s="36"/>
    </row>
    <row r="32" spans="1:13" s="12" customFormat="1" ht="12.75" customHeight="1">
      <c r="A32" s="256" t="s">
        <v>37</v>
      </c>
      <c r="B32" s="256"/>
      <c r="C32" s="256"/>
      <c r="D32" s="256"/>
      <c r="E32" s="256"/>
      <c r="F32" s="256"/>
      <c r="G32" s="256"/>
      <c r="H32" s="115"/>
      <c r="I32" s="62"/>
      <c r="J32" s="62"/>
      <c r="K32" s="88"/>
      <c r="L32" s="88"/>
      <c r="M32" s="88"/>
    </row>
    <row r="33" spans="1:13" s="124" customFormat="1" ht="38.25">
      <c r="A33" s="1">
        <v>1</v>
      </c>
      <c r="B33" s="1" t="s">
        <v>858</v>
      </c>
      <c r="C33" s="1" t="s">
        <v>42</v>
      </c>
      <c r="D33" s="1" t="s">
        <v>20</v>
      </c>
      <c r="E33" s="127"/>
      <c r="F33" s="1">
        <v>1978</v>
      </c>
      <c r="G33" s="247">
        <v>728933.65</v>
      </c>
      <c r="H33" s="2" t="s">
        <v>40</v>
      </c>
      <c r="I33" s="244" t="s">
        <v>46</v>
      </c>
      <c r="J33" s="1" t="s">
        <v>47</v>
      </c>
      <c r="K33" s="19"/>
      <c r="L33" s="19"/>
      <c r="M33" s="19"/>
    </row>
    <row r="34" spans="1:13" s="124" customFormat="1" ht="12.75">
      <c r="A34" s="1">
        <v>2</v>
      </c>
      <c r="B34" s="1" t="s">
        <v>43</v>
      </c>
      <c r="C34" s="1"/>
      <c r="D34" s="1"/>
      <c r="E34" s="127"/>
      <c r="F34" s="1"/>
      <c r="G34" s="247">
        <v>54899.66</v>
      </c>
      <c r="H34" s="2" t="s">
        <v>40</v>
      </c>
      <c r="I34" s="37"/>
      <c r="J34" s="1" t="s">
        <v>47</v>
      </c>
      <c r="K34" s="19"/>
      <c r="L34" s="19"/>
      <c r="M34" s="19"/>
    </row>
    <row r="35" spans="1:13" s="124" customFormat="1" ht="12.75">
      <c r="A35" s="1">
        <v>3</v>
      </c>
      <c r="B35" s="1" t="s">
        <v>44</v>
      </c>
      <c r="C35" s="1"/>
      <c r="D35" s="1"/>
      <c r="E35" s="127"/>
      <c r="F35" s="1"/>
      <c r="G35" s="247">
        <v>8032.32</v>
      </c>
      <c r="H35" s="2" t="s">
        <v>40</v>
      </c>
      <c r="I35" s="37"/>
      <c r="J35" s="1" t="s">
        <v>47</v>
      </c>
      <c r="K35" s="19"/>
      <c r="L35" s="19"/>
      <c r="M35" s="19"/>
    </row>
    <row r="36" spans="1:13" s="124" customFormat="1" ht="12.75">
      <c r="A36" s="1">
        <v>4</v>
      </c>
      <c r="B36" s="1" t="s">
        <v>45</v>
      </c>
      <c r="C36" s="1"/>
      <c r="D36" s="1"/>
      <c r="E36" s="127"/>
      <c r="F36" s="1"/>
      <c r="G36" s="247">
        <v>25000</v>
      </c>
      <c r="H36" s="2" t="s">
        <v>40</v>
      </c>
      <c r="I36" s="37"/>
      <c r="J36" s="1" t="s">
        <v>47</v>
      </c>
      <c r="K36" s="19"/>
      <c r="L36" s="19"/>
      <c r="M36" s="19"/>
    </row>
    <row r="37" spans="1:13" s="12" customFormat="1" ht="12.75">
      <c r="A37" s="1"/>
      <c r="B37" s="277" t="s">
        <v>876</v>
      </c>
      <c r="C37" s="277"/>
      <c r="D37" s="33"/>
      <c r="E37" s="34"/>
      <c r="F37" s="1"/>
      <c r="G37" s="105">
        <f>SUM(G33:G36)</f>
        <v>816865.63</v>
      </c>
      <c r="H37" s="114"/>
      <c r="I37" s="25"/>
      <c r="J37" s="25"/>
      <c r="K37" s="36"/>
      <c r="L37" s="36"/>
      <c r="M37" s="36"/>
    </row>
    <row r="38" spans="1:13" s="12" customFormat="1" ht="12.75">
      <c r="A38" s="256" t="s">
        <v>55</v>
      </c>
      <c r="B38" s="256"/>
      <c r="C38" s="256"/>
      <c r="D38" s="256"/>
      <c r="E38" s="256"/>
      <c r="F38" s="256"/>
      <c r="G38" s="256"/>
      <c r="H38" s="115"/>
      <c r="I38" s="62"/>
      <c r="J38" s="62"/>
      <c r="K38" s="88"/>
      <c r="L38" s="88"/>
      <c r="M38" s="88"/>
    </row>
    <row r="39" spans="1:13" s="124" customFormat="1" ht="63.75">
      <c r="A39" s="1">
        <v>1</v>
      </c>
      <c r="B39" s="1" t="s">
        <v>1119</v>
      </c>
      <c r="C39" s="1" t="s">
        <v>56</v>
      </c>
      <c r="D39" s="1" t="s">
        <v>20</v>
      </c>
      <c r="E39" s="1" t="s">
        <v>20</v>
      </c>
      <c r="F39" s="1">
        <v>1886</v>
      </c>
      <c r="G39" s="38">
        <v>1619295.92</v>
      </c>
      <c r="H39" s="2" t="s">
        <v>40</v>
      </c>
      <c r="I39" s="244" t="s">
        <v>57</v>
      </c>
      <c r="J39" s="1" t="s">
        <v>58</v>
      </c>
      <c r="K39" s="1" t="s">
        <v>59</v>
      </c>
      <c r="L39" s="1" t="s">
        <v>60</v>
      </c>
      <c r="M39" s="1" t="s">
        <v>61</v>
      </c>
    </row>
    <row r="40" spans="1:13" s="12" customFormat="1" ht="19.5" customHeight="1">
      <c r="A40" s="1"/>
      <c r="B40" s="277" t="s">
        <v>876</v>
      </c>
      <c r="C40" s="277"/>
      <c r="D40" s="33"/>
      <c r="E40" s="34"/>
      <c r="F40" s="1"/>
      <c r="G40" s="105">
        <f>SUM(G39)</f>
        <v>1619295.92</v>
      </c>
      <c r="H40" s="114"/>
      <c r="I40" s="25"/>
      <c r="J40" s="25"/>
      <c r="K40" s="36"/>
      <c r="L40" s="36"/>
      <c r="M40" s="36"/>
    </row>
    <row r="41" spans="1:13" s="12" customFormat="1" ht="14.25" customHeight="1">
      <c r="A41" s="256" t="s">
        <v>77</v>
      </c>
      <c r="B41" s="256"/>
      <c r="C41" s="256"/>
      <c r="D41" s="256"/>
      <c r="E41" s="256"/>
      <c r="F41" s="256"/>
      <c r="G41" s="256"/>
      <c r="H41" s="106"/>
      <c r="I41" s="62"/>
      <c r="J41" s="62"/>
      <c r="K41" s="88"/>
      <c r="L41" s="88"/>
      <c r="M41" s="88"/>
    </row>
    <row r="42" spans="1:13" s="124" customFormat="1" ht="25.5">
      <c r="A42" s="1">
        <v>1</v>
      </c>
      <c r="B42" s="129" t="s">
        <v>78</v>
      </c>
      <c r="C42" s="129" t="s">
        <v>1119</v>
      </c>
      <c r="D42" s="129" t="s">
        <v>1080</v>
      </c>
      <c r="E42" s="129" t="s">
        <v>1077</v>
      </c>
      <c r="F42" s="129">
        <v>1979</v>
      </c>
      <c r="G42" s="245">
        <v>312701.38</v>
      </c>
      <c r="H42" s="2" t="s">
        <v>40</v>
      </c>
      <c r="I42" s="244" t="s">
        <v>79</v>
      </c>
      <c r="J42" s="129" t="s">
        <v>80</v>
      </c>
      <c r="K42" s="129" t="s">
        <v>81</v>
      </c>
      <c r="L42" s="129" t="s">
        <v>81</v>
      </c>
      <c r="M42" s="129" t="s">
        <v>82</v>
      </c>
    </row>
    <row r="43" spans="1:13" s="126" customFormat="1" ht="18" customHeight="1">
      <c r="A43" s="277" t="s">
        <v>876</v>
      </c>
      <c r="B43" s="277"/>
      <c r="C43" s="277"/>
      <c r="D43" s="33"/>
      <c r="E43" s="34"/>
      <c r="F43" s="1"/>
      <c r="G43" s="105">
        <f>SUM(G42)</f>
        <v>312701.38</v>
      </c>
      <c r="H43" s="114"/>
      <c r="I43" s="25"/>
      <c r="J43" s="25"/>
      <c r="K43" s="36"/>
      <c r="L43" s="36"/>
      <c r="M43" s="36"/>
    </row>
    <row r="44" spans="1:13" s="12" customFormat="1" ht="14.25" customHeight="1">
      <c r="A44" s="256" t="s">
        <v>96</v>
      </c>
      <c r="B44" s="256"/>
      <c r="C44" s="256"/>
      <c r="D44" s="256"/>
      <c r="E44" s="256"/>
      <c r="F44" s="256"/>
      <c r="G44" s="256"/>
      <c r="H44" s="106"/>
      <c r="I44" s="62"/>
      <c r="J44" s="62"/>
      <c r="K44" s="88"/>
      <c r="L44" s="88"/>
      <c r="M44" s="88"/>
    </row>
    <row r="45" spans="1:13" s="124" customFormat="1" ht="63.75">
      <c r="A45" s="257">
        <v>1</v>
      </c>
      <c r="B45" s="257" t="s">
        <v>78</v>
      </c>
      <c r="C45" s="257"/>
      <c r="D45" s="257" t="s">
        <v>1080</v>
      </c>
      <c r="E45" s="257"/>
      <c r="F45" s="257">
        <v>1980</v>
      </c>
      <c r="G45" s="258">
        <v>543577.66</v>
      </c>
      <c r="H45" s="274" t="s">
        <v>40</v>
      </c>
      <c r="I45" s="244" t="s">
        <v>98</v>
      </c>
      <c r="J45" s="1" t="s">
        <v>99</v>
      </c>
      <c r="K45" s="257" t="s">
        <v>105</v>
      </c>
      <c r="L45" s="257" t="s">
        <v>106</v>
      </c>
      <c r="M45" s="257" t="s">
        <v>107</v>
      </c>
    </row>
    <row r="46" spans="1:13" s="124" customFormat="1" ht="89.25">
      <c r="A46" s="257"/>
      <c r="B46" s="257"/>
      <c r="C46" s="257"/>
      <c r="D46" s="257"/>
      <c r="E46" s="257"/>
      <c r="F46" s="257"/>
      <c r="G46" s="258"/>
      <c r="H46" s="275"/>
      <c r="I46" s="37" t="s">
        <v>100</v>
      </c>
      <c r="J46" s="1" t="s">
        <v>101</v>
      </c>
      <c r="K46" s="257"/>
      <c r="L46" s="257"/>
      <c r="M46" s="257"/>
    </row>
    <row r="47" spans="1:13" s="124" customFormat="1" ht="102">
      <c r="A47" s="257"/>
      <c r="B47" s="257"/>
      <c r="C47" s="257"/>
      <c r="D47" s="257"/>
      <c r="E47" s="257"/>
      <c r="F47" s="257"/>
      <c r="G47" s="258"/>
      <c r="H47" s="276"/>
      <c r="I47" s="37" t="s">
        <v>102</v>
      </c>
      <c r="J47" s="1" t="s">
        <v>103</v>
      </c>
      <c r="K47" s="257"/>
      <c r="L47" s="257"/>
      <c r="M47" s="257"/>
    </row>
    <row r="48" spans="1:13" s="124" customFormat="1" ht="12.75">
      <c r="A48" s="1">
        <v>4</v>
      </c>
      <c r="B48" s="1" t="s">
        <v>97</v>
      </c>
      <c r="C48" s="1"/>
      <c r="D48" s="1" t="s">
        <v>1080</v>
      </c>
      <c r="E48" s="1"/>
      <c r="F48" s="1">
        <v>2007</v>
      </c>
      <c r="G48" s="173">
        <v>10110.75</v>
      </c>
      <c r="H48" s="2" t="s">
        <v>40</v>
      </c>
      <c r="I48" s="37" t="s">
        <v>43</v>
      </c>
      <c r="J48" s="1" t="s">
        <v>104</v>
      </c>
      <c r="K48" s="19"/>
      <c r="L48" s="19"/>
      <c r="M48" s="19"/>
    </row>
    <row r="49" spans="1:13" s="126" customFormat="1" ht="18" customHeight="1">
      <c r="A49" s="277" t="s">
        <v>876</v>
      </c>
      <c r="B49" s="277"/>
      <c r="C49" s="277"/>
      <c r="D49" s="33"/>
      <c r="E49" s="34"/>
      <c r="F49" s="1"/>
      <c r="G49" s="105">
        <f>SUM(G45:G48)</f>
        <v>553688.41</v>
      </c>
      <c r="H49" s="114"/>
      <c r="I49" s="25"/>
      <c r="J49" s="25"/>
      <c r="K49" s="36"/>
      <c r="L49" s="36"/>
      <c r="M49" s="36"/>
    </row>
    <row r="50" spans="1:13" s="12" customFormat="1" ht="14.25" customHeight="1">
      <c r="A50" s="256" t="s">
        <v>124</v>
      </c>
      <c r="B50" s="256"/>
      <c r="C50" s="256"/>
      <c r="D50" s="256"/>
      <c r="E50" s="256"/>
      <c r="F50" s="256"/>
      <c r="G50" s="256"/>
      <c r="H50" s="106"/>
      <c r="I50" s="62"/>
      <c r="J50" s="62"/>
      <c r="K50" s="88"/>
      <c r="L50" s="88"/>
      <c r="M50" s="88"/>
    </row>
    <row r="51" spans="1:13" s="124" customFormat="1" ht="38.25">
      <c r="A51" s="1">
        <v>1</v>
      </c>
      <c r="B51" s="1" t="s">
        <v>243</v>
      </c>
      <c r="C51" s="2" t="s">
        <v>243</v>
      </c>
      <c r="D51" s="31" t="s">
        <v>1080</v>
      </c>
      <c r="E51" s="32" t="s">
        <v>1080</v>
      </c>
      <c r="F51" s="128">
        <v>1890</v>
      </c>
      <c r="G51" s="38">
        <v>1066778</v>
      </c>
      <c r="H51" s="2" t="s">
        <v>40</v>
      </c>
      <c r="I51" s="36" t="s">
        <v>427</v>
      </c>
      <c r="J51" s="19" t="s">
        <v>428</v>
      </c>
      <c r="K51" s="19" t="s">
        <v>429</v>
      </c>
      <c r="L51" s="19" t="s">
        <v>430</v>
      </c>
      <c r="M51" s="19" t="s">
        <v>431</v>
      </c>
    </row>
    <row r="52" spans="1:13" s="126" customFormat="1" ht="18" customHeight="1">
      <c r="A52" s="277" t="s">
        <v>876</v>
      </c>
      <c r="B52" s="277"/>
      <c r="C52" s="277"/>
      <c r="D52" s="33"/>
      <c r="E52" s="34"/>
      <c r="F52" s="1"/>
      <c r="G52" s="105">
        <f>SUM(G51)</f>
        <v>1066778</v>
      </c>
      <c r="H52" s="114"/>
      <c r="I52" s="25"/>
      <c r="J52" s="25"/>
      <c r="K52" s="36"/>
      <c r="L52" s="36"/>
      <c r="M52" s="36"/>
    </row>
    <row r="53" spans="1:13" s="12" customFormat="1" ht="14.25" customHeight="1">
      <c r="A53" s="256" t="s">
        <v>125</v>
      </c>
      <c r="B53" s="256"/>
      <c r="C53" s="256"/>
      <c r="D53" s="256"/>
      <c r="E53" s="256"/>
      <c r="F53" s="256"/>
      <c r="G53" s="256"/>
      <c r="H53" s="106"/>
      <c r="I53" s="62"/>
      <c r="J53" s="62"/>
      <c r="K53" s="88"/>
      <c r="L53" s="88"/>
      <c r="M53" s="88"/>
    </row>
    <row r="54" spans="1:13" s="124" customFormat="1" ht="102">
      <c r="A54" s="1">
        <v>1</v>
      </c>
      <c r="B54" s="26" t="s">
        <v>118</v>
      </c>
      <c r="C54" s="1" t="s">
        <v>119</v>
      </c>
      <c r="D54" s="1" t="s">
        <v>1080</v>
      </c>
      <c r="E54" s="1" t="s">
        <v>1080</v>
      </c>
      <c r="F54" s="1">
        <v>1867</v>
      </c>
      <c r="G54" s="38">
        <v>1638800.22</v>
      </c>
      <c r="H54" s="2" t="s">
        <v>40</v>
      </c>
      <c r="I54" s="244" t="s">
        <v>126</v>
      </c>
      <c r="J54" s="1" t="s">
        <v>127</v>
      </c>
      <c r="K54" s="1" t="s">
        <v>129</v>
      </c>
      <c r="L54" s="1" t="s">
        <v>130</v>
      </c>
      <c r="M54" s="1"/>
    </row>
    <row r="55" spans="1:13" s="124" customFormat="1" ht="165.75">
      <c r="A55" s="1">
        <v>2</v>
      </c>
      <c r="B55" s="1" t="s">
        <v>120</v>
      </c>
      <c r="C55" s="1" t="s">
        <v>121</v>
      </c>
      <c r="D55" s="1" t="s">
        <v>1080</v>
      </c>
      <c r="E55" s="1" t="s">
        <v>1077</v>
      </c>
      <c r="F55" s="1">
        <v>2006</v>
      </c>
      <c r="G55" s="38">
        <v>5986174.83</v>
      </c>
      <c r="H55" s="2" t="s">
        <v>40</v>
      </c>
      <c r="I55" s="244" t="s">
        <v>126</v>
      </c>
      <c r="J55" s="1" t="s">
        <v>127</v>
      </c>
      <c r="K55" s="1" t="s">
        <v>131</v>
      </c>
      <c r="L55" s="1"/>
      <c r="M55" s="1" t="s">
        <v>132</v>
      </c>
    </row>
    <row r="56" spans="1:13" s="124" customFormat="1" ht="25.5">
      <c r="A56" s="1">
        <v>3</v>
      </c>
      <c r="B56" s="1" t="s">
        <v>122</v>
      </c>
      <c r="C56" s="1" t="s">
        <v>123</v>
      </c>
      <c r="D56" s="1"/>
      <c r="E56" s="1"/>
      <c r="F56" s="1">
        <v>2006</v>
      </c>
      <c r="G56" s="248">
        <v>342609.66</v>
      </c>
      <c r="H56" s="2" t="s">
        <v>40</v>
      </c>
      <c r="I56" s="37" t="s">
        <v>128</v>
      </c>
      <c r="J56" s="1" t="s">
        <v>127</v>
      </c>
      <c r="K56" s="1" t="s">
        <v>83</v>
      </c>
      <c r="L56" s="1" t="s">
        <v>83</v>
      </c>
      <c r="M56" s="1" t="s">
        <v>83</v>
      </c>
    </row>
    <row r="57" spans="1:13" s="126" customFormat="1" ht="18" customHeight="1">
      <c r="A57" s="277" t="s">
        <v>907</v>
      </c>
      <c r="B57" s="277"/>
      <c r="C57" s="277"/>
      <c r="D57" s="33"/>
      <c r="E57" s="34"/>
      <c r="F57" s="1"/>
      <c r="G57" s="105">
        <f>SUM(G54:G56)</f>
        <v>7967584.71</v>
      </c>
      <c r="H57" s="114"/>
      <c r="I57" s="25"/>
      <c r="J57" s="25"/>
      <c r="K57" s="36"/>
      <c r="L57" s="36"/>
      <c r="M57" s="36"/>
    </row>
    <row r="58" spans="1:13" s="12" customFormat="1" ht="14.25" customHeight="1">
      <c r="A58" s="256" t="s">
        <v>252</v>
      </c>
      <c r="B58" s="256"/>
      <c r="C58" s="256"/>
      <c r="D58" s="256"/>
      <c r="E58" s="256"/>
      <c r="F58" s="256"/>
      <c r="G58" s="256"/>
      <c r="H58" s="106"/>
      <c r="I58" s="62"/>
      <c r="J58" s="62"/>
      <c r="K58" s="88"/>
      <c r="L58" s="88"/>
      <c r="M58" s="88"/>
    </row>
    <row r="59" spans="1:13" s="124" customFormat="1" ht="89.25">
      <c r="A59" s="1">
        <v>1</v>
      </c>
      <c r="B59" s="1" t="s">
        <v>242</v>
      </c>
      <c r="C59" s="1" t="s">
        <v>243</v>
      </c>
      <c r="D59" s="1" t="s">
        <v>1080</v>
      </c>
      <c r="E59" s="1" t="s">
        <v>1080</v>
      </c>
      <c r="F59" s="1">
        <v>1882</v>
      </c>
      <c r="G59" s="38">
        <v>655361.81</v>
      </c>
      <c r="H59" s="2" t="s">
        <v>40</v>
      </c>
      <c r="I59" s="244" t="s">
        <v>249</v>
      </c>
      <c r="J59" s="1" t="s">
        <v>250</v>
      </c>
      <c r="K59" s="1" t="s">
        <v>1083</v>
      </c>
      <c r="L59" s="1" t="s">
        <v>1084</v>
      </c>
      <c r="M59" s="1" t="s">
        <v>251</v>
      </c>
    </row>
    <row r="60" spans="1:13" s="124" customFormat="1" ht="25.5">
      <c r="A60" s="1">
        <v>2</v>
      </c>
      <c r="B60" s="1" t="s">
        <v>244</v>
      </c>
      <c r="C60" s="1" t="s">
        <v>245</v>
      </c>
      <c r="D60" s="1" t="s">
        <v>1080</v>
      </c>
      <c r="E60" s="1" t="s">
        <v>1077</v>
      </c>
      <c r="F60" s="1">
        <v>1972</v>
      </c>
      <c r="G60" s="38">
        <v>13090.91</v>
      </c>
      <c r="H60" s="2" t="s">
        <v>40</v>
      </c>
      <c r="I60" s="37"/>
      <c r="J60" s="1" t="s">
        <v>271</v>
      </c>
      <c r="K60" s="19"/>
      <c r="L60" s="19"/>
      <c r="M60" s="19"/>
    </row>
    <row r="61" spans="1:13" s="124" customFormat="1" ht="25.5">
      <c r="A61" s="1">
        <v>3</v>
      </c>
      <c r="B61" s="1" t="s">
        <v>246</v>
      </c>
      <c r="C61" s="1"/>
      <c r="D61" s="1" t="s">
        <v>1080</v>
      </c>
      <c r="E61" s="1" t="s">
        <v>1077</v>
      </c>
      <c r="F61" s="1">
        <v>1954</v>
      </c>
      <c r="G61" s="38">
        <v>41923.81</v>
      </c>
      <c r="H61" s="2" t="s">
        <v>40</v>
      </c>
      <c r="I61" s="37"/>
      <c r="J61" s="1" t="s">
        <v>271</v>
      </c>
      <c r="K61" s="19"/>
      <c r="L61" s="19"/>
      <c r="M61" s="19"/>
    </row>
    <row r="62" spans="1:13" s="124" customFormat="1" ht="25.5">
      <c r="A62" s="1">
        <v>4</v>
      </c>
      <c r="B62" s="1" t="s">
        <v>247</v>
      </c>
      <c r="C62" s="1"/>
      <c r="D62" s="1" t="s">
        <v>1080</v>
      </c>
      <c r="E62" s="1" t="s">
        <v>1077</v>
      </c>
      <c r="F62" s="1">
        <v>1959</v>
      </c>
      <c r="G62" s="38">
        <v>4791.12</v>
      </c>
      <c r="H62" s="2" t="s">
        <v>40</v>
      </c>
      <c r="I62" s="37"/>
      <c r="J62" s="1" t="s">
        <v>271</v>
      </c>
      <c r="K62" s="19"/>
      <c r="L62" s="19"/>
      <c r="M62" s="19"/>
    </row>
    <row r="63" spans="1:13" s="124" customFormat="1" ht="25.5">
      <c r="A63" s="1">
        <v>5</v>
      </c>
      <c r="B63" s="1" t="s">
        <v>248</v>
      </c>
      <c r="C63" s="1"/>
      <c r="D63" s="1" t="s">
        <v>1080</v>
      </c>
      <c r="E63" s="1" t="s">
        <v>1077</v>
      </c>
      <c r="F63" s="1">
        <v>1960</v>
      </c>
      <c r="G63" s="38">
        <v>6562.12</v>
      </c>
      <c r="H63" s="2" t="s">
        <v>40</v>
      </c>
      <c r="I63" s="37"/>
      <c r="J63" s="1" t="s">
        <v>271</v>
      </c>
      <c r="K63" s="19"/>
      <c r="L63" s="19"/>
      <c r="M63" s="19"/>
    </row>
    <row r="64" spans="1:13" s="124" customFormat="1" ht="25.5">
      <c r="A64" s="1">
        <v>3</v>
      </c>
      <c r="B64" s="1" t="s">
        <v>270</v>
      </c>
      <c r="C64" s="2"/>
      <c r="D64" s="31"/>
      <c r="E64" s="32"/>
      <c r="F64" s="129"/>
      <c r="G64" s="38">
        <v>3124.8</v>
      </c>
      <c r="H64" s="2" t="s">
        <v>40</v>
      </c>
      <c r="I64" s="37"/>
      <c r="J64" s="1" t="s">
        <v>250</v>
      </c>
      <c r="K64" s="19"/>
      <c r="L64" s="19"/>
      <c r="M64" s="19"/>
    </row>
    <row r="65" spans="1:13" s="126" customFormat="1" ht="18" customHeight="1">
      <c r="A65" s="277" t="s">
        <v>876</v>
      </c>
      <c r="B65" s="277"/>
      <c r="C65" s="277"/>
      <c r="D65" s="33"/>
      <c r="E65" s="34"/>
      <c r="F65" s="1"/>
      <c r="G65" s="105">
        <f>SUM(G59:G64)</f>
        <v>724854.5700000001</v>
      </c>
      <c r="H65" s="114"/>
      <c r="I65" s="25"/>
      <c r="J65" s="25"/>
      <c r="K65" s="36"/>
      <c r="L65" s="36"/>
      <c r="M65" s="36"/>
    </row>
    <row r="66" spans="1:13" s="12" customFormat="1" ht="14.25" customHeight="1">
      <c r="A66" s="256" t="s">
        <v>272</v>
      </c>
      <c r="B66" s="256"/>
      <c r="C66" s="256"/>
      <c r="D66" s="256"/>
      <c r="E66" s="256"/>
      <c r="F66" s="256"/>
      <c r="G66" s="256"/>
      <c r="H66" s="106"/>
      <c r="I66" s="62"/>
      <c r="J66" s="62"/>
      <c r="K66" s="88"/>
      <c r="L66" s="88"/>
      <c r="M66" s="88"/>
    </row>
    <row r="67" spans="1:13" s="124" customFormat="1" ht="25.5">
      <c r="A67" s="1">
        <v>1</v>
      </c>
      <c r="B67" s="1" t="s">
        <v>1056</v>
      </c>
      <c r="C67" s="1" t="s">
        <v>18</v>
      </c>
      <c r="D67" s="1" t="s">
        <v>1080</v>
      </c>
      <c r="E67" s="1" t="s">
        <v>1077</v>
      </c>
      <c r="F67" s="1">
        <v>1974</v>
      </c>
      <c r="G67" s="38">
        <v>1645760.18</v>
      </c>
      <c r="H67" s="2" t="s">
        <v>40</v>
      </c>
      <c r="I67" s="244" t="s">
        <v>273</v>
      </c>
      <c r="J67" s="1" t="s">
        <v>274</v>
      </c>
      <c r="K67" s="1" t="s">
        <v>275</v>
      </c>
      <c r="L67" s="1" t="s">
        <v>276</v>
      </c>
      <c r="M67" s="1" t="s">
        <v>277</v>
      </c>
    </row>
    <row r="68" spans="1:13" s="126" customFormat="1" ht="18" customHeight="1">
      <c r="A68" s="277" t="s">
        <v>876</v>
      </c>
      <c r="B68" s="277"/>
      <c r="C68" s="277"/>
      <c r="D68" s="33"/>
      <c r="E68" s="34"/>
      <c r="F68" s="1"/>
      <c r="G68" s="105">
        <f>SUM(G67)</f>
        <v>1645760.18</v>
      </c>
      <c r="H68" s="114"/>
      <c r="I68" s="25"/>
      <c r="J68" s="25"/>
      <c r="K68" s="36"/>
      <c r="L68" s="36"/>
      <c r="M68" s="36"/>
    </row>
    <row r="69" spans="1:13" s="12" customFormat="1" ht="14.25" customHeight="1">
      <c r="A69" s="256" t="s">
        <v>319</v>
      </c>
      <c r="B69" s="256"/>
      <c r="C69" s="256"/>
      <c r="D69" s="256"/>
      <c r="E69" s="256"/>
      <c r="F69" s="256"/>
      <c r="G69" s="256"/>
      <c r="H69" s="106"/>
      <c r="I69" s="62"/>
      <c r="J69" s="62"/>
      <c r="K69" s="88"/>
      <c r="L69" s="88"/>
      <c r="M69" s="88"/>
    </row>
    <row r="70" spans="1:13" s="124" customFormat="1" ht="38.25">
      <c r="A70" s="1">
        <v>1</v>
      </c>
      <c r="B70" s="70" t="s">
        <v>320</v>
      </c>
      <c r="C70" s="70" t="s">
        <v>243</v>
      </c>
      <c r="D70" s="70" t="s">
        <v>1080</v>
      </c>
      <c r="E70" s="70" t="s">
        <v>1077</v>
      </c>
      <c r="F70" s="70">
        <v>1967</v>
      </c>
      <c r="G70" s="249">
        <v>1181899.87</v>
      </c>
      <c r="H70" s="2" t="s">
        <v>40</v>
      </c>
      <c r="I70" s="250" t="s">
        <v>335</v>
      </c>
      <c r="J70" s="1" t="s">
        <v>336</v>
      </c>
      <c r="K70" s="1" t="s">
        <v>338</v>
      </c>
      <c r="L70" s="1" t="s">
        <v>339</v>
      </c>
      <c r="M70" s="1" t="s">
        <v>340</v>
      </c>
    </row>
    <row r="71" spans="1:13" s="124" customFormat="1" ht="25.5">
      <c r="A71" s="1">
        <v>2</v>
      </c>
      <c r="B71" s="1" t="s">
        <v>328</v>
      </c>
      <c r="C71" s="70" t="s">
        <v>329</v>
      </c>
      <c r="D71" s="70" t="s">
        <v>1080</v>
      </c>
      <c r="E71" s="70" t="s">
        <v>1077</v>
      </c>
      <c r="F71" s="70">
        <v>2007</v>
      </c>
      <c r="G71" s="97">
        <v>185740.77</v>
      </c>
      <c r="H71" s="2" t="s">
        <v>40</v>
      </c>
      <c r="I71" s="71" t="s">
        <v>337</v>
      </c>
      <c r="J71" s="1" t="s">
        <v>336</v>
      </c>
      <c r="K71" s="1">
        <v>0</v>
      </c>
      <c r="L71" s="1">
        <v>0</v>
      </c>
      <c r="M71" s="1">
        <v>0</v>
      </c>
    </row>
    <row r="72" spans="1:13" s="124" customFormat="1" ht="25.5">
      <c r="A72" s="1">
        <v>3</v>
      </c>
      <c r="B72" s="70" t="s">
        <v>330</v>
      </c>
      <c r="C72" s="70" t="s">
        <v>331</v>
      </c>
      <c r="D72" s="70" t="s">
        <v>1080</v>
      </c>
      <c r="E72" s="70" t="s">
        <v>1077</v>
      </c>
      <c r="F72" s="70">
        <v>2007</v>
      </c>
      <c r="G72" s="97">
        <v>589145.08</v>
      </c>
      <c r="H72" s="2" t="s">
        <v>40</v>
      </c>
      <c r="I72" s="71" t="s">
        <v>337</v>
      </c>
      <c r="J72" s="1" t="s">
        <v>336</v>
      </c>
      <c r="K72" s="1">
        <v>0</v>
      </c>
      <c r="L72" s="1">
        <v>0</v>
      </c>
      <c r="M72" s="1">
        <v>0</v>
      </c>
    </row>
    <row r="73" spans="1:13" s="124" customFormat="1" ht="25.5">
      <c r="A73" s="1">
        <v>4</v>
      </c>
      <c r="B73" s="1" t="s">
        <v>332</v>
      </c>
      <c r="C73" s="70" t="s">
        <v>333</v>
      </c>
      <c r="D73" s="70" t="s">
        <v>1080</v>
      </c>
      <c r="E73" s="70" t="s">
        <v>1077</v>
      </c>
      <c r="F73" s="70">
        <v>1966</v>
      </c>
      <c r="G73" s="97">
        <v>17351.45</v>
      </c>
      <c r="H73" s="2" t="s">
        <v>40</v>
      </c>
      <c r="I73" s="72">
        <v>0</v>
      </c>
      <c r="J73" s="1" t="s">
        <v>336</v>
      </c>
      <c r="K73" s="1">
        <v>0</v>
      </c>
      <c r="L73" s="1">
        <v>0</v>
      </c>
      <c r="M73" s="1">
        <v>0</v>
      </c>
    </row>
    <row r="74" spans="1:13" s="124" customFormat="1" ht="25.5">
      <c r="A74" s="1">
        <v>5</v>
      </c>
      <c r="B74" s="70" t="s">
        <v>43</v>
      </c>
      <c r="C74" s="70" t="s">
        <v>334</v>
      </c>
      <c r="D74" s="70" t="s">
        <v>1080</v>
      </c>
      <c r="E74" s="70" t="s">
        <v>1077</v>
      </c>
      <c r="F74" s="70">
        <v>1966</v>
      </c>
      <c r="G74" s="97">
        <v>18761</v>
      </c>
      <c r="H74" s="2" t="s">
        <v>40</v>
      </c>
      <c r="I74" s="72">
        <v>0</v>
      </c>
      <c r="J74" s="1" t="s">
        <v>336</v>
      </c>
      <c r="K74" s="1">
        <v>0</v>
      </c>
      <c r="L74" s="1">
        <v>0</v>
      </c>
      <c r="M74" s="1">
        <v>0</v>
      </c>
    </row>
    <row r="75" spans="1:13" s="126" customFormat="1" ht="18" customHeight="1">
      <c r="A75" s="277" t="s">
        <v>876</v>
      </c>
      <c r="B75" s="277"/>
      <c r="C75" s="277"/>
      <c r="D75" s="125"/>
      <c r="E75" s="34"/>
      <c r="F75" s="1"/>
      <c r="G75" s="105">
        <f>SUM(G70:G74)</f>
        <v>1992898.1700000002</v>
      </c>
      <c r="H75" s="114"/>
      <c r="I75" s="25"/>
      <c r="J75" s="25"/>
      <c r="K75" s="36"/>
      <c r="L75" s="36"/>
      <c r="M75" s="36"/>
    </row>
    <row r="76" spans="1:13" s="12" customFormat="1" ht="14.25" customHeight="1">
      <c r="A76" s="256" t="s">
        <v>384</v>
      </c>
      <c r="B76" s="256"/>
      <c r="C76" s="256"/>
      <c r="D76" s="256"/>
      <c r="E76" s="256"/>
      <c r="F76" s="256"/>
      <c r="G76" s="256"/>
      <c r="H76" s="106"/>
      <c r="I76" s="62"/>
      <c r="J76" s="62"/>
      <c r="K76" s="88"/>
      <c r="L76" s="88"/>
      <c r="M76" s="88"/>
    </row>
    <row r="77" spans="1:13" s="124" customFormat="1" ht="76.5">
      <c r="A77" s="1">
        <v>1</v>
      </c>
      <c r="B77" s="75" t="s">
        <v>385</v>
      </c>
      <c r="C77" s="76" t="s">
        <v>386</v>
      </c>
      <c r="D77" s="76" t="s">
        <v>1080</v>
      </c>
      <c r="E77" s="76" t="s">
        <v>1077</v>
      </c>
      <c r="F77" s="76">
        <v>1958</v>
      </c>
      <c r="G77" s="98">
        <v>810307.97</v>
      </c>
      <c r="H77" s="2" t="s">
        <v>40</v>
      </c>
      <c r="I77" s="78" t="s">
        <v>410</v>
      </c>
      <c r="J77" s="76" t="s">
        <v>411</v>
      </c>
      <c r="K77" s="76" t="s">
        <v>412</v>
      </c>
      <c r="L77" s="76" t="s">
        <v>413</v>
      </c>
      <c r="M77" s="76" t="s">
        <v>414</v>
      </c>
    </row>
    <row r="78" spans="1:13" s="124" customFormat="1" ht="114.75">
      <c r="A78" s="1">
        <v>2</v>
      </c>
      <c r="B78" s="75" t="s">
        <v>387</v>
      </c>
      <c r="C78" s="76" t="s">
        <v>388</v>
      </c>
      <c r="D78" s="76" t="s">
        <v>1080</v>
      </c>
      <c r="E78" s="76" t="s">
        <v>1077</v>
      </c>
      <c r="F78" s="76">
        <v>1980</v>
      </c>
      <c r="G78" s="98">
        <v>247618.79</v>
      </c>
      <c r="H78" s="2" t="s">
        <v>40</v>
      </c>
      <c r="I78" s="79" t="s">
        <v>416</v>
      </c>
      <c r="J78" s="76" t="s">
        <v>388</v>
      </c>
      <c r="K78" s="76" t="s">
        <v>417</v>
      </c>
      <c r="L78" s="76" t="s">
        <v>418</v>
      </c>
      <c r="M78" s="76" t="s">
        <v>419</v>
      </c>
    </row>
    <row r="79" spans="1:13" s="124" customFormat="1" ht="114.75">
      <c r="A79" s="1">
        <v>3</v>
      </c>
      <c r="B79" s="75" t="s">
        <v>389</v>
      </c>
      <c r="C79" s="76" t="s">
        <v>388</v>
      </c>
      <c r="D79" s="76" t="s">
        <v>1080</v>
      </c>
      <c r="E79" s="76" t="s">
        <v>1077</v>
      </c>
      <c r="F79" s="76">
        <v>1980</v>
      </c>
      <c r="G79" s="99">
        <v>166920.75</v>
      </c>
      <c r="H79" s="2" t="s">
        <v>40</v>
      </c>
      <c r="I79" s="79" t="s">
        <v>420</v>
      </c>
      <c r="J79" s="76" t="s">
        <v>388</v>
      </c>
      <c r="K79" s="76" t="s">
        <v>421</v>
      </c>
      <c r="L79" s="76" t="s">
        <v>418</v>
      </c>
      <c r="M79" s="76" t="s">
        <v>422</v>
      </c>
    </row>
    <row r="80" spans="1:13" s="124" customFormat="1" ht="89.25">
      <c r="A80" s="1">
        <v>4</v>
      </c>
      <c r="B80" s="77" t="s">
        <v>390</v>
      </c>
      <c r="C80" s="76" t="s">
        <v>388</v>
      </c>
      <c r="D80" s="76" t="s">
        <v>1080</v>
      </c>
      <c r="E80" s="76" t="s">
        <v>1077</v>
      </c>
      <c r="F80" s="76">
        <v>1980</v>
      </c>
      <c r="G80" s="99">
        <v>292631.71</v>
      </c>
      <c r="H80" s="2" t="s">
        <v>40</v>
      </c>
      <c r="I80" s="79" t="s">
        <v>423</v>
      </c>
      <c r="J80" s="76" t="s">
        <v>388</v>
      </c>
      <c r="K80" s="76" t="s">
        <v>424</v>
      </c>
      <c r="L80" s="76" t="s">
        <v>425</v>
      </c>
      <c r="M80" s="76" t="s">
        <v>441</v>
      </c>
    </row>
    <row r="81" spans="1:13" s="124" customFormat="1" ht="63.75">
      <c r="A81" s="1">
        <v>5</v>
      </c>
      <c r="B81" s="77" t="s">
        <v>391</v>
      </c>
      <c r="C81" s="76" t="s">
        <v>388</v>
      </c>
      <c r="D81" s="76" t="s">
        <v>1080</v>
      </c>
      <c r="E81" s="76" t="s">
        <v>1077</v>
      </c>
      <c r="F81" s="76">
        <v>1980</v>
      </c>
      <c r="G81" s="99">
        <v>15526.56</v>
      </c>
      <c r="H81" s="2" t="s">
        <v>40</v>
      </c>
      <c r="I81" s="79" t="s">
        <v>442</v>
      </c>
      <c r="J81" s="76" t="s">
        <v>388</v>
      </c>
      <c r="K81" s="76" t="s">
        <v>412</v>
      </c>
      <c r="L81" s="76" t="s">
        <v>443</v>
      </c>
      <c r="M81" s="76" t="s">
        <v>444</v>
      </c>
    </row>
    <row r="82" spans="1:13" s="124" customFormat="1" ht="114.75">
      <c r="A82" s="1">
        <v>6</v>
      </c>
      <c r="B82" s="77" t="s">
        <v>392</v>
      </c>
      <c r="C82" s="76" t="s">
        <v>388</v>
      </c>
      <c r="D82" s="76" t="s">
        <v>1080</v>
      </c>
      <c r="E82" s="76" t="s">
        <v>1077</v>
      </c>
      <c r="F82" s="76">
        <v>1980</v>
      </c>
      <c r="G82" s="99">
        <v>175106.64</v>
      </c>
      <c r="H82" s="2" t="s">
        <v>40</v>
      </c>
      <c r="I82" s="80" t="s">
        <v>1077</v>
      </c>
      <c r="J82" s="76" t="s">
        <v>388</v>
      </c>
      <c r="K82" s="76" t="s">
        <v>445</v>
      </c>
      <c r="L82" s="76" t="s">
        <v>443</v>
      </c>
      <c r="M82" s="76" t="s">
        <v>446</v>
      </c>
    </row>
    <row r="83" spans="1:13" s="124" customFormat="1" ht="114.75">
      <c r="A83" s="1">
        <v>7</v>
      </c>
      <c r="B83" s="77" t="s">
        <v>393</v>
      </c>
      <c r="C83" s="76" t="s">
        <v>388</v>
      </c>
      <c r="D83" s="76" t="s">
        <v>1080</v>
      </c>
      <c r="E83" s="76" t="s">
        <v>1077</v>
      </c>
      <c r="F83" s="76">
        <v>1980</v>
      </c>
      <c r="G83" s="99">
        <v>178720.03</v>
      </c>
      <c r="H83" s="2" t="s">
        <v>40</v>
      </c>
      <c r="I83" s="79" t="s">
        <v>447</v>
      </c>
      <c r="J83" s="76" t="s">
        <v>388</v>
      </c>
      <c r="K83" s="76" t="s">
        <v>421</v>
      </c>
      <c r="L83" s="76" t="s">
        <v>418</v>
      </c>
      <c r="M83" s="76" t="s">
        <v>419</v>
      </c>
    </row>
    <row r="84" spans="1:13" s="124" customFormat="1" ht="12.75">
      <c r="A84" s="1">
        <v>8</v>
      </c>
      <c r="B84" s="77" t="s">
        <v>395</v>
      </c>
      <c r="C84" s="76" t="s">
        <v>396</v>
      </c>
      <c r="D84" s="76"/>
      <c r="E84" s="76" t="s">
        <v>1077</v>
      </c>
      <c r="F84" s="76"/>
      <c r="G84" s="99">
        <v>24777.37</v>
      </c>
      <c r="H84" s="2" t="s">
        <v>40</v>
      </c>
      <c r="I84" s="81"/>
      <c r="J84" s="76" t="s">
        <v>388</v>
      </c>
      <c r="K84" s="76"/>
      <c r="L84" s="76"/>
      <c r="M84" s="76"/>
    </row>
    <row r="85" spans="1:13" s="124" customFormat="1" ht="114.75">
      <c r="A85" s="1">
        <v>9</v>
      </c>
      <c r="B85" s="76" t="s">
        <v>405</v>
      </c>
      <c r="C85" s="76" t="s">
        <v>406</v>
      </c>
      <c r="D85" s="76" t="s">
        <v>1080</v>
      </c>
      <c r="E85" s="76" t="s">
        <v>1077</v>
      </c>
      <c r="F85" s="76">
        <v>2009</v>
      </c>
      <c r="G85" s="98">
        <v>2000622.18</v>
      </c>
      <c r="H85" s="2" t="s">
        <v>40</v>
      </c>
      <c r="I85" s="80" t="s">
        <v>448</v>
      </c>
      <c r="J85" s="76" t="s">
        <v>388</v>
      </c>
      <c r="K85" s="76"/>
      <c r="L85" s="76"/>
      <c r="M85" s="76"/>
    </row>
    <row r="86" spans="1:13" s="124" customFormat="1" ht="12.75">
      <c r="A86" s="1">
        <v>10</v>
      </c>
      <c r="B86" s="77" t="s">
        <v>170</v>
      </c>
      <c r="C86" s="76" t="s">
        <v>243</v>
      </c>
      <c r="D86" s="76" t="s">
        <v>1080</v>
      </c>
      <c r="E86" s="76" t="s">
        <v>1077</v>
      </c>
      <c r="F86" s="76">
        <v>2009</v>
      </c>
      <c r="G86" s="99">
        <v>131836.99</v>
      </c>
      <c r="H86" s="2" t="s">
        <v>40</v>
      </c>
      <c r="I86" s="81"/>
      <c r="J86" s="76" t="s">
        <v>388</v>
      </c>
      <c r="K86" s="76"/>
      <c r="L86" s="76"/>
      <c r="M86" s="76"/>
    </row>
    <row r="87" spans="1:13" s="124" customFormat="1" ht="25.5">
      <c r="A87" s="1">
        <v>11</v>
      </c>
      <c r="B87" s="77" t="s">
        <v>407</v>
      </c>
      <c r="C87" s="76" t="s">
        <v>406</v>
      </c>
      <c r="D87" s="76" t="s">
        <v>1080</v>
      </c>
      <c r="E87" s="76" t="s">
        <v>1077</v>
      </c>
      <c r="F87" s="76">
        <v>2010</v>
      </c>
      <c r="G87" s="99">
        <v>20505</v>
      </c>
      <c r="H87" s="2" t="s">
        <v>40</v>
      </c>
      <c r="I87" s="81"/>
      <c r="J87" s="76" t="s">
        <v>388</v>
      </c>
      <c r="K87" s="76"/>
      <c r="L87" s="76"/>
      <c r="M87" s="76"/>
    </row>
    <row r="88" spans="1:13" s="124" customFormat="1" ht="25.5">
      <c r="A88" s="1">
        <v>12</v>
      </c>
      <c r="B88" s="77" t="s">
        <v>408</v>
      </c>
      <c r="C88" s="76" t="s">
        <v>243</v>
      </c>
      <c r="D88" s="77"/>
      <c r="E88" s="77"/>
      <c r="F88" s="77"/>
      <c r="G88" s="99">
        <v>140103.48</v>
      </c>
      <c r="H88" s="2" t="s">
        <v>40</v>
      </c>
      <c r="I88" s="25"/>
      <c r="J88" s="26"/>
      <c r="K88" s="19"/>
      <c r="L88" s="19"/>
      <c r="M88" s="19"/>
    </row>
    <row r="89" spans="1:13" s="124" customFormat="1" ht="15" customHeight="1">
      <c r="A89" s="1">
        <v>13</v>
      </c>
      <c r="B89" s="77" t="s">
        <v>409</v>
      </c>
      <c r="C89" s="76" t="s">
        <v>243</v>
      </c>
      <c r="D89" s="77"/>
      <c r="E89" s="77"/>
      <c r="F89" s="77">
        <v>2011</v>
      </c>
      <c r="G89" s="99">
        <v>47699.4</v>
      </c>
      <c r="H89" s="2" t="s">
        <v>40</v>
      </c>
      <c r="I89" s="25"/>
      <c r="J89" s="26"/>
      <c r="K89" s="19"/>
      <c r="L89" s="19"/>
      <c r="M89" s="19"/>
    </row>
    <row r="90" spans="1:13" s="126" customFormat="1" ht="18" customHeight="1">
      <c r="A90" s="277" t="s">
        <v>907</v>
      </c>
      <c r="B90" s="277"/>
      <c r="C90" s="277"/>
      <c r="D90" s="33"/>
      <c r="E90" s="34"/>
      <c r="F90" s="1"/>
      <c r="G90" s="105">
        <f>SUM(G77:G89)</f>
        <v>4252376.870000001</v>
      </c>
      <c r="H90" s="114"/>
      <c r="I90" s="25"/>
      <c r="J90" s="25"/>
      <c r="K90" s="36"/>
      <c r="L90" s="36"/>
      <c r="M90" s="36"/>
    </row>
    <row r="91" spans="1:13" s="12" customFormat="1" ht="14.25" customHeight="1">
      <c r="A91" s="256" t="s">
        <v>644</v>
      </c>
      <c r="B91" s="256"/>
      <c r="C91" s="256"/>
      <c r="D91" s="256"/>
      <c r="E91" s="256"/>
      <c r="F91" s="256"/>
      <c r="G91" s="256"/>
      <c r="H91" s="106"/>
      <c r="I91" s="62"/>
      <c r="J91" s="62"/>
      <c r="K91" s="88"/>
      <c r="L91" s="88"/>
      <c r="M91" s="88"/>
    </row>
    <row r="92" spans="1:13" s="124" customFormat="1" ht="25.5">
      <c r="A92" s="1">
        <v>1</v>
      </c>
      <c r="B92" s="1" t="s">
        <v>242</v>
      </c>
      <c r="C92" s="1" t="s">
        <v>650</v>
      </c>
      <c r="D92" s="1" t="s">
        <v>1080</v>
      </c>
      <c r="E92" s="1" t="s">
        <v>1077</v>
      </c>
      <c r="F92" s="1">
        <v>1961</v>
      </c>
      <c r="G92" s="185">
        <v>480872.18</v>
      </c>
      <c r="H92" s="2" t="s">
        <v>40</v>
      </c>
      <c r="I92" s="244" t="s">
        <v>655</v>
      </c>
      <c r="J92" s="1" t="s">
        <v>656</v>
      </c>
      <c r="K92" s="1" t="s">
        <v>663</v>
      </c>
      <c r="L92" s="1" t="s">
        <v>664</v>
      </c>
      <c r="M92" s="1" t="s">
        <v>665</v>
      </c>
    </row>
    <row r="93" spans="1:13" s="124" customFormat="1" ht="12.75">
      <c r="A93" s="1">
        <v>2</v>
      </c>
      <c r="B93" s="1" t="s">
        <v>651</v>
      </c>
      <c r="C93" s="1" t="s">
        <v>650</v>
      </c>
      <c r="D93" s="1" t="s">
        <v>1080</v>
      </c>
      <c r="E93" s="1" t="s">
        <v>1077</v>
      </c>
      <c r="F93" s="1">
        <v>1998</v>
      </c>
      <c r="G93" s="185">
        <v>195801.18</v>
      </c>
      <c r="H93" s="2" t="s">
        <v>40</v>
      </c>
      <c r="I93" s="37" t="s">
        <v>657</v>
      </c>
      <c r="J93" s="1" t="s">
        <v>656</v>
      </c>
      <c r="K93" s="19"/>
      <c r="L93" s="19"/>
      <c r="M93" s="19"/>
    </row>
    <row r="94" spans="1:13" s="124" customFormat="1" ht="12.75">
      <c r="A94" s="1">
        <v>3</v>
      </c>
      <c r="B94" s="1" t="s">
        <v>651</v>
      </c>
      <c r="C94" s="1" t="s">
        <v>650</v>
      </c>
      <c r="D94" s="1" t="s">
        <v>1080</v>
      </c>
      <c r="E94" s="1" t="s">
        <v>1077</v>
      </c>
      <c r="F94" s="1">
        <v>2005</v>
      </c>
      <c r="G94" s="185">
        <v>271367.42</v>
      </c>
      <c r="H94" s="2" t="s">
        <v>40</v>
      </c>
      <c r="I94" s="37" t="s">
        <v>658</v>
      </c>
      <c r="J94" s="1" t="s">
        <v>659</v>
      </c>
      <c r="K94" s="19"/>
      <c r="L94" s="19"/>
      <c r="M94" s="19"/>
    </row>
    <row r="95" spans="1:13" s="124" customFormat="1" ht="12.75">
      <c r="A95" s="1">
        <v>4</v>
      </c>
      <c r="B95" s="1" t="s">
        <v>651</v>
      </c>
      <c r="C95" s="1" t="s">
        <v>650</v>
      </c>
      <c r="D95" s="1" t="s">
        <v>1080</v>
      </c>
      <c r="E95" s="1" t="s">
        <v>1077</v>
      </c>
      <c r="F95" s="1">
        <v>2005</v>
      </c>
      <c r="G95" s="185">
        <v>156313</v>
      </c>
      <c r="H95" s="2" t="s">
        <v>40</v>
      </c>
      <c r="I95" s="37" t="s">
        <v>660</v>
      </c>
      <c r="J95" s="1" t="s">
        <v>659</v>
      </c>
      <c r="K95" s="19"/>
      <c r="L95" s="19"/>
      <c r="M95" s="19"/>
    </row>
    <row r="96" spans="1:13" s="124" customFormat="1" ht="12.75">
      <c r="A96" s="1">
        <v>5</v>
      </c>
      <c r="B96" s="1" t="s">
        <v>651</v>
      </c>
      <c r="C96" s="1" t="s">
        <v>650</v>
      </c>
      <c r="D96" s="1" t="s">
        <v>1080</v>
      </c>
      <c r="E96" s="1" t="s">
        <v>1077</v>
      </c>
      <c r="F96" s="1">
        <v>2006</v>
      </c>
      <c r="G96" s="185">
        <v>203650.14</v>
      </c>
      <c r="H96" s="2" t="s">
        <v>40</v>
      </c>
      <c r="I96" s="37" t="s">
        <v>661</v>
      </c>
      <c r="J96" s="1" t="s">
        <v>659</v>
      </c>
      <c r="K96" s="19"/>
      <c r="L96" s="19"/>
      <c r="M96" s="19"/>
    </row>
    <row r="97" spans="1:13" s="124" customFormat="1" ht="12.75">
      <c r="A97" s="1">
        <v>6</v>
      </c>
      <c r="B97" s="1" t="s">
        <v>651</v>
      </c>
      <c r="C97" s="1" t="s">
        <v>650</v>
      </c>
      <c r="D97" s="1" t="s">
        <v>1080</v>
      </c>
      <c r="E97" s="1" t="s">
        <v>1077</v>
      </c>
      <c r="F97" s="1">
        <v>2007</v>
      </c>
      <c r="G97" s="185">
        <v>12000</v>
      </c>
      <c r="H97" s="2" t="s">
        <v>40</v>
      </c>
      <c r="I97" s="37" t="s">
        <v>662</v>
      </c>
      <c r="J97" s="1" t="s">
        <v>659</v>
      </c>
      <c r="K97" s="19"/>
      <c r="L97" s="19"/>
      <c r="M97" s="19"/>
    </row>
    <row r="98" spans="1:13" s="124" customFormat="1" ht="12.75">
      <c r="A98" s="1">
        <v>7</v>
      </c>
      <c r="B98" s="1" t="s">
        <v>651</v>
      </c>
      <c r="C98" s="1" t="s">
        <v>650</v>
      </c>
      <c r="D98" s="1" t="s">
        <v>1080</v>
      </c>
      <c r="E98" s="1" t="s">
        <v>1077</v>
      </c>
      <c r="F98" s="1">
        <v>2008</v>
      </c>
      <c r="G98" s="185">
        <v>53740</v>
      </c>
      <c r="H98" s="2" t="s">
        <v>40</v>
      </c>
      <c r="I98" s="37"/>
      <c r="J98" s="1" t="s">
        <v>659</v>
      </c>
      <c r="K98" s="19"/>
      <c r="L98" s="19"/>
      <c r="M98" s="19"/>
    </row>
    <row r="99" spans="1:13" s="124" customFormat="1" ht="12.75">
      <c r="A99" s="1">
        <v>8</v>
      </c>
      <c r="B99" s="1" t="s">
        <v>651</v>
      </c>
      <c r="C99" s="1" t="s">
        <v>916</v>
      </c>
      <c r="D99" s="1" t="s">
        <v>1080</v>
      </c>
      <c r="E99" s="1" t="s">
        <v>1077</v>
      </c>
      <c r="F99" s="1">
        <v>2009</v>
      </c>
      <c r="G99" s="185">
        <v>249165.12</v>
      </c>
      <c r="H99" s="2" t="s">
        <v>40</v>
      </c>
      <c r="I99" s="37"/>
      <c r="J99" s="1" t="s">
        <v>659</v>
      </c>
      <c r="K99" s="19"/>
      <c r="L99" s="19"/>
      <c r="M99" s="19"/>
    </row>
    <row r="100" spans="1:13" s="124" customFormat="1" ht="12.75">
      <c r="A100" s="1">
        <v>9</v>
      </c>
      <c r="B100" s="1" t="s">
        <v>651</v>
      </c>
      <c r="C100" s="1" t="s">
        <v>652</v>
      </c>
      <c r="D100" s="1" t="s">
        <v>1080</v>
      </c>
      <c r="E100" s="1" t="s">
        <v>1077</v>
      </c>
      <c r="F100" s="1">
        <v>2010</v>
      </c>
      <c r="G100" s="185">
        <v>27835.63</v>
      </c>
      <c r="H100" s="2" t="s">
        <v>40</v>
      </c>
      <c r="I100" s="37"/>
      <c r="J100" s="1" t="s">
        <v>659</v>
      </c>
      <c r="K100" s="19"/>
      <c r="L100" s="19"/>
      <c r="M100" s="19"/>
    </row>
    <row r="101" spans="1:13" s="124" customFormat="1" ht="25.5">
      <c r="A101" s="1">
        <v>10</v>
      </c>
      <c r="B101" s="1" t="s">
        <v>653</v>
      </c>
      <c r="C101" s="1" t="s">
        <v>654</v>
      </c>
      <c r="D101" s="1" t="s">
        <v>1080</v>
      </c>
      <c r="E101" s="1" t="s">
        <v>1077</v>
      </c>
      <c r="F101" s="1">
        <v>2010</v>
      </c>
      <c r="G101" s="185">
        <v>311450.27</v>
      </c>
      <c r="H101" s="2" t="s">
        <v>40</v>
      </c>
      <c r="I101" s="25"/>
      <c r="J101" s="26"/>
      <c r="K101" s="19"/>
      <c r="L101" s="19"/>
      <c r="M101" s="19"/>
    </row>
    <row r="102" spans="1:13" s="124" customFormat="1" ht="12.75">
      <c r="A102" s="26"/>
      <c r="B102" s="277" t="s">
        <v>876</v>
      </c>
      <c r="C102" s="277"/>
      <c r="D102" s="277"/>
      <c r="E102" s="118"/>
      <c r="F102" s="26"/>
      <c r="G102" s="203">
        <f>SUM(G92:G101)</f>
        <v>1962194.94</v>
      </c>
      <c r="H102" s="117"/>
      <c r="I102" s="26"/>
      <c r="J102" s="26"/>
      <c r="K102" s="19"/>
      <c r="L102" s="19"/>
      <c r="M102" s="19"/>
    </row>
    <row r="103" spans="1:13" s="124" customFormat="1" ht="12.75">
      <c r="A103" s="256" t="s">
        <v>312</v>
      </c>
      <c r="B103" s="256"/>
      <c r="C103" s="256"/>
      <c r="D103" s="256"/>
      <c r="E103" s="256"/>
      <c r="F103" s="256"/>
      <c r="G103" s="256"/>
      <c r="H103" s="106"/>
      <c r="I103" s="62"/>
      <c r="J103" s="62"/>
      <c r="K103" s="88"/>
      <c r="L103" s="88"/>
      <c r="M103" s="88"/>
    </row>
    <row r="104" spans="1:13" s="130" customFormat="1" ht="25.5">
      <c r="A104" s="1">
        <v>1</v>
      </c>
      <c r="B104" s="251" t="s">
        <v>645</v>
      </c>
      <c r="C104" s="251"/>
      <c r="D104" s="251" t="s">
        <v>20</v>
      </c>
      <c r="E104" s="251" t="s">
        <v>25</v>
      </c>
      <c r="F104" s="251">
        <v>1977</v>
      </c>
      <c r="G104" s="252">
        <v>659217.24</v>
      </c>
      <c r="H104" s="2" t="s">
        <v>40</v>
      </c>
      <c r="I104" s="253" t="s">
        <v>646</v>
      </c>
      <c r="J104" s="251" t="s">
        <v>647</v>
      </c>
      <c r="K104" s="251" t="s">
        <v>648</v>
      </c>
      <c r="L104" s="251" t="s">
        <v>649</v>
      </c>
      <c r="M104" s="251" t="s">
        <v>708</v>
      </c>
    </row>
    <row r="105" spans="1:13" s="124" customFormat="1" ht="12.75">
      <c r="A105" s="26"/>
      <c r="B105" s="277" t="s">
        <v>876</v>
      </c>
      <c r="C105" s="277"/>
      <c r="D105" s="277"/>
      <c r="E105" s="118"/>
      <c r="F105" s="26"/>
      <c r="G105" s="203">
        <f>SUM(G104)</f>
        <v>659217.24</v>
      </c>
      <c r="H105" s="117"/>
      <c r="I105" s="26"/>
      <c r="J105" s="26"/>
      <c r="K105" s="19"/>
      <c r="L105" s="19"/>
      <c r="M105" s="19"/>
    </row>
    <row r="106" spans="1:13" s="124" customFormat="1" ht="12.75">
      <c r="A106" s="256" t="s">
        <v>711</v>
      </c>
      <c r="B106" s="256"/>
      <c r="C106" s="256"/>
      <c r="D106" s="256"/>
      <c r="E106" s="256"/>
      <c r="F106" s="256"/>
      <c r="G106" s="256"/>
      <c r="H106" s="106"/>
      <c r="I106" s="62"/>
      <c r="J106" s="62"/>
      <c r="K106" s="88"/>
      <c r="L106" s="88"/>
      <c r="M106" s="88"/>
    </row>
    <row r="107" spans="1:13" s="124" customFormat="1" ht="12.75">
      <c r="A107" s="256" t="s">
        <v>740</v>
      </c>
      <c r="B107" s="256"/>
      <c r="C107" s="256"/>
      <c r="D107" s="256"/>
      <c r="E107" s="256"/>
      <c r="F107" s="256"/>
      <c r="G107" s="256"/>
      <c r="H107" s="106"/>
      <c r="I107" s="62"/>
      <c r="J107" s="62"/>
      <c r="K107" s="88"/>
      <c r="L107" s="88"/>
      <c r="M107" s="88"/>
    </row>
    <row r="108" spans="1:13" s="124" customFormat="1" ht="50.25" customHeight="1">
      <c r="A108" s="1">
        <v>1</v>
      </c>
      <c r="B108" s="1" t="s">
        <v>908</v>
      </c>
      <c r="C108" s="1" t="s">
        <v>909</v>
      </c>
      <c r="D108" s="1" t="s">
        <v>1080</v>
      </c>
      <c r="E108" s="32"/>
      <c r="F108" s="202" t="s">
        <v>928</v>
      </c>
      <c r="G108" s="183">
        <v>2131241</v>
      </c>
      <c r="H108" s="2" t="s">
        <v>40</v>
      </c>
      <c r="I108" s="244" t="s">
        <v>929</v>
      </c>
      <c r="J108" s="1" t="s">
        <v>930</v>
      </c>
      <c r="K108" s="36" t="s">
        <v>1083</v>
      </c>
      <c r="L108" s="36" t="s">
        <v>23</v>
      </c>
      <c r="M108" s="36" t="s">
        <v>945</v>
      </c>
    </row>
    <row r="109" spans="1:13" s="124" customFormat="1" ht="12.75">
      <c r="A109" s="1">
        <v>2</v>
      </c>
      <c r="B109" s="1" t="s">
        <v>910</v>
      </c>
      <c r="C109" s="1" t="s">
        <v>911</v>
      </c>
      <c r="D109" s="1" t="s">
        <v>1080</v>
      </c>
      <c r="E109" s="32"/>
      <c r="F109" s="1">
        <v>1997</v>
      </c>
      <c r="G109" s="183">
        <v>5466151</v>
      </c>
      <c r="H109" s="2" t="s">
        <v>40</v>
      </c>
      <c r="I109" s="37" t="s">
        <v>931</v>
      </c>
      <c r="J109" s="1" t="s">
        <v>932</v>
      </c>
      <c r="K109" s="36" t="s">
        <v>1083</v>
      </c>
      <c r="L109" s="36" t="s">
        <v>1084</v>
      </c>
      <c r="M109" s="36" t="s">
        <v>946</v>
      </c>
    </row>
    <row r="110" spans="1:13" s="124" customFormat="1" ht="12.75">
      <c r="A110" s="1">
        <v>3</v>
      </c>
      <c r="B110" s="1" t="s">
        <v>912</v>
      </c>
      <c r="C110" s="1" t="s">
        <v>911</v>
      </c>
      <c r="D110" s="1" t="s">
        <v>1080</v>
      </c>
      <c r="E110" s="32"/>
      <c r="F110" s="1">
        <v>1999</v>
      </c>
      <c r="G110" s="183">
        <v>3440585</v>
      </c>
      <c r="H110" s="2" t="s">
        <v>40</v>
      </c>
      <c r="I110" s="37" t="s">
        <v>931</v>
      </c>
      <c r="J110" s="1" t="s">
        <v>932</v>
      </c>
      <c r="K110" s="36" t="s">
        <v>1083</v>
      </c>
      <c r="L110" s="36" t="s">
        <v>1084</v>
      </c>
      <c r="M110" s="36" t="s">
        <v>946</v>
      </c>
    </row>
    <row r="111" spans="1:13" s="124" customFormat="1" ht="25.5">
      <c r="A111" s="1">
        <v>4</v>
      </c>
      <c r="B111" s="1" t="s">
        <v>244</v>
      </c>
      <c r="C111" s="1" t="s">
        <v>913</v>
      </c>
      <c r="D111" s="1" t="s">
        <v>1080</v>
      </c>
      <c r="E111" s="32"/>
      <c r="F111" s="1">
        <v>1979</v>
      </c>
      <c r="G111" s="183">
        <v>7683</v>
      </c>
      <c r="H111" s="2" t="s">
        <v>40</v>
      </c>
      <c r="I111" s="37" t="s">
        <v>933</v>
      </c>
      <c r="J111" s="1" t="s">
        <v>934</v>
      </c>
      <c r="K111" s="36" t="s">
        <v>947</v>
      </c>
      <c r="L111" s="36" t="s">
        <v>1084</v>
      </c>
      <c r="M111" s="36" t="s">
        <v>948</v>
      </c>
    </row>
    <row r="112" spans="1:13" s="124" customFormat="1" ht="25.5">
      <c r="A112" s="1">
        <v>5</v>
      </c>
      <c r="B112" s="1" t="s">
        <v>914</v>
      </c>
      <c r="C112" s="1" t="s">
        <v>913</v>
      </c>
      <c r="D112" s="1" t="s">
        <v>1080</v>
      </c>
      <c r="E112" s="32"/>
      <c r="F112" s="202" t="s">
        <v>935</v>
      </c>
      <c r="G112" s="183">
        <v>13766</v>
      </c>
      <c r="H112" s="2" t="s">
        <v>40</v>
      </c>
      <c r="I112" s="37" t="s">
        <v>933</v>
      </c>
      <c r="J112" s="1" t="s">
        <v>934</v>
      </c>
      <c r="K112" s="36" t="s">
        <v>949</v>
      </c>
      <c r="L112" s="36" t="s">
        <v>1084</v>
      </c>
      <c r="M112" s="36" t="s">
        <v>948</v>
      </c>
    </row>
    <row r="113" spans="1:13" s="124" customFormat="1" ht="12.75">
      <c r="A113" s="1">
        <v>6</v>
      </c>
      <c r="B113" s="1" t="s">
        <v>915</v>
      </c>
      <c r="C113" s="1" t="s">
        <v>916</v>
      </c>
      <c r="D113" s="1" t="s">
        <v>1080</v>
      </c>
      <c r="E113" s="32"/>
      <c r="F113" s="202">
        <v>1979</v>
      </c>
      <c r="G113" s="183">
        <v>8771</v>
      </c>
      <c r="H113" s="2" t="s">
        <v>40</v>
      </c>
      <c r="I113" s="37" t="s">
        <v>936</v>
      </c>
      <c r="J113" s="1" t="s">
        <v>934</v>
      </c>
      <c r="K113" s="36" t="s">
        <v>947</v>
      </c>
      <c r="L113" s="36" t="s">
        <v>1084</v>
      </c>
      <c r="M113" s="36" t="s">
        <v>948</v>
      </c>
    </row>
    <row r="114" spans="1:13" s="124" customFormat="1" ht="25.5">
      <c r="A114" s="1">
        <v>7</v>
      </c>
      <c r="B114" s="1" t="s">
        <v>917</v>
      </c>
      <c r="C114" s="1" t="s">
        <v>913</v>
      </c>
      <c r="D114" s="1" t="s">
        <v>1080</v>
      </c>
      <c r="E114" s="32"/>
      <c r="F114" s="202">
        <v>1999</v>
      </c>
      <c r="G114" s="183">
        <v>10898</v>
      </c>
      <c r="H114" s="2" t="s">
        <v>40</v>
      </c>
      <c r="I114" s="37" t="s">
        <v>937</v>
      </c>
      <c r="J114" s="1" t="s">
        <v>934</v>
      </c>
      <c r="K114" s="36" t="s">
        <v>950</v>
      </c>
      <c r="L114" s="36" t="s">
        <v>951</v>
      </c>
      <c r="M114" s="36" t="s">
        <v>945</v>
      </c>
    </row>
    <row r="115" spans="1:13" s="124" customFormat="1" ht="25.5">
      <c r="A115" s="1">
        <v>8</v>
      </c>
      <c r="B115" s="1" t="s">
        <v>918</v>
      </c>
      <c r="C115" s="1" t="s">
        <v>919</v>
      </c>
      <c r="D115" s="1" t="s">
        <v>1080</v>
      </c>
      <c r="E115" s="32"/>
      <c r="F115" s="202" t="s">
        <v>938</v>
      </c>
      <c r="G115" s="183">
        <v>650618</v>
      </c>
      <c r="H115" s="2" t="s">
        <v>40</v>
      </c>
      <c r="I115" s="37" t="s">
        <v>939</v>
      </c>
      <c r="J115" s="1" t="s">
        <v>940</v>
      </c>
      <c r="K115" s="36" t="s">
        <v>1083</v>
      </c>
      <c r="L115" s="36" t="s">
        <v>952</v>
      </c>
      <c r="M115" s="36" t="s">
        <v>953</v>
      </c>
    </row>
    <row r="116" spans="1:13" s="124" customFormat="1" ht="12.75">
      <c r="A116" s="1">
        <v>9</v>
      </c>
      <c r="B116" s="1" t="s">
        <v>920</v>
      </c>
      <c r="C116" s="1" t="s">
        <v>921</v>
      </c>
      <c r="D116" s="1" t="s">
        <v>1080</v>
      </c>
      <c r="E116" s="32"/>
      <c r="F116" s="1">
        <v>2010</v>
      </c>
      <c r="G116" s="183">
        <v>45296</v>
      </c>
      <c r="H116" s="2" t="s">
        <v>40</v>
      </c>
      <c r="I116" s="37" t="s">
        <v>941</v>
      </c>
      <c r="J116" s="1" t="s">
        <v>940</v>
      </c>
      <c r="K116" s="36" t="s">
        <v>1083</v>
      </c>
      <c r="L116" s="36"/>
      <c r="M116" s="36"/>
    </row>
    <row r="117" spans="1:13" s="124" customFormat="1" ht="25.5">
      <c r="A117" s="1">
        <v>10</v>
      </c>
      <c r="B117" s="1" t="s">
        <v>922</v>
      </c>
      <c r="C117" s="1" t="s">
        <v>923</v>
      </c>
      <c r="D117" s="1" t="s">
        <v>1080</v>
      </c>
      <c r="E117" s="32"/>
      <c r="F117" s="1">
        <v>2010</v>
      </c>
      <c r="G117" s="183">
        <v>2505381</v>
      </c>
      <c r="H117" s="2" t="s">
        <v>40</v>
      </c>
      <c r="I117" s="37" t="s">
        <v>942</v>
      </c>
      <c r="J117" s="1" t="s">
        <v>940</v>
      </c>
      <c r="K117" s="36" t="s">
        <v>954</v>
      </c>
      <c r="L117" s="36" t="s">
        <v>955</v>
      </c>
      <c r="M117" s="36" t="s">
        <v>956</v>
      </c>
    </row>
    <row r="118" spans="1:13" s="124" customFormat="1" ht="25.5">
      <c r="A118" s="1">
        <v>11</v>
      </c>
      <c r="B118" s="1" t="s">
        <v>924</v>
      </c>
      <c r="C118" s="1" t="s">
        <v>923</v>
      </c>
      <c r="D118" s="1" t="s">
        <v>1080</v>
      </c>
      <c r="E118" s="32"/>
      <c r="F118" s="1">
        <v>2010</v>
      </c>
      <c r="G118" s="183">
        <v>2820996</v>
      </c>
      <c r="H118" s="2" t="s">
        <v>40</v>
      </c>
      <c r="I118" s="37" t="s">
        <v>942</v>
      </c>
      <c r="J118" s="1" t="s">
        <v>943</v>
      </c>
      <c r="K118" s="36" t="s">
        <v>954</v>
      </c>
      <c r="L118" s="36" t="s">
        <v>955</v>
      </c>
      <c r="M118" s="36" t="s">
        <v>956</v>
      </c>
    </row>
    <row r="119" spans="1:13" s="124" customFormat="1" ht="38.25">
      <c r="A119" s="1">
        <v>12</v>
      </c>
      <c r="B119" s="1" t="s">
        <v>925</v>
      </c>
      <c r="C119" s="1" t="s">
        <v>926</v>
      </c>
      <c r="D119" s="1" t="s">
        <v>1080</v>
      </c>
      <c r="E119" s="32"/>
      <c r="F119" s="1">
        <v>2010</v>
      </c>
      <c r="G119" s="183">
        <v>3181350</v>
      </c>
      <c r="H119" s="2" t="s">
        <v>40</v>
      </c>
      <c r="I119" s="37" t="s">
        <v>944</v>
      </c>
      <c r="J119" s="1" t="s">
        <v>940</v>
      </c>
      <c r="K119" s="36" t="s">
        <v>957</v>
      </c>
      <c r="L119" s="36" t="s">
        <v>958</v>
      </c>
      <c r="M119" s="36" t="s">
        <v>959</v>
      </c>
    </row>
    <row r="120" spans="1:13" s="124" customFormat="1" ht="25.5">
      <c r="A120" s="1">
        <v>13</v>
      </c>
      <c r="B120" s="1" t="s">
        <v>925</v>
      </c>
      <c r="C120" s="1" t="s">
        <v>927</v>
      </c>
      <c r="D120" s="1" t="s">
        <v>1080</v>
      </c>
      <c r="E120" s="32"/>
      <c r="F120" s="1">
        <v>2010</v>
      </c>
      <c r="G120" s="183">
        <v>1378550</v>
      </c>
      <c r="H120" s="2" t="s">
        <v>40</v>
      </c>
      <c r="I120" s="37" t="s">
        <v>944</v>
      </c>
      <c r="J120" s="1" t="s">
        <v>940</v>
      </c>
      <c r="K120" s="36" t="s">
        <v>960</v>
      </c>
      <c r="L120" s="36"/>
      <c r="M120" s="36" t="s">
        <v>959</v>
      </c>
    </row>
    <row r="121" spans="1:13" s="124" customFormat="1" ht="25.5">
      <c r="A121" s="1">
        <v>14</v>
      </c>
      <c r="B121" s="1" t="s">
        <v>925</v>
      </c>
      <c r="C121" s="1" t="s">
        <v>927</v>
      </c>
      <c r="D121" s="1" t="s">
        <v>1080</v>
      </c>
      <c r="E121" s="32"/>
      <c r="F121" s="1">
        <v>2010</v>
      </c>
      <c r="G121" s="183">
        <v>1212850</v>
      </c>
      <c r="H121" s="2" t="s">
        <v>40</v>
      </c>
      <c r="I121" s="37" t="s">
        <v>944</v>
      </c>
      <c r="J121" s="1" t="s">
        <v>940</v>
      </c>
      <c r="K121" s="36" t="s">
        <v>960</v>
      </c>
      <c r="L121" s="36"/>
      <c r="M121" s="36" t="s">
        <v>959</v>
      </c>
    </row>
    <row r="122" spans="1:13" s="127" customFormat="1" ht="12.75">
      <c r="A122" s="26"/>
      <c r="B122" s="277" t="s">
        <v>876</v>
      </c>
      <c r="C122" s="277"/>
      <c r="D122" s="277"/>
      <c r="E122" s="118"/>
      <c r="F122" s="26"/>
      <c r="G122" s="105">
        <f>SUM(G108:G121)</f>
        <v>22874136</v>
      </c>
      <c r="H122" s="117"/>
      <c r="I122" s="26"/>
      <c r="J122" s="26"/>
      <c r="K122" s="19"/>
      <c r="L122" s="19"/>
      <c r="M122" s="19"/>
    </row>
    <row r="123" spans="1:13" s="124" customFormat="1" ht="12.75">
      <c r="A123" s="256" t="s">
        <v>741</v>
      </c>
      <c r="B123" s="256"/>
      <c r="C123" s="256"/>
      <c r="D123" s="256"/>
      <c r="E123" s="256"/>
      <c r="F123" s="256"/>
      <c r="G123" s="256"/>
      <c r="H123" s="106"/>
      <c r="I123" s="62"/>
      <c r="J123" s="62"/>
      <c r="K123" s="88"/>
      <c r="L123" s="88"/>
      <c r="M123" s="88"/>
    </row>
    <row r="124" spans="1:13" s="126" customFormat="1" ht="12.75">
      <c r="A124" s="30">
        <v>1</v>
      </c>
      <c r="B124" s="77" t="s">
        <v>456</v>
      </c>
      <c r="C124" s="77"/>
      <c r="D124" s="77" t="s">
        <v>1120</v>
      </c>
      <c r="E124" s="77" t="s">
        <v>25</v>
      </c>
      <c r="F124" s="77">
        <v>1900</v>
      </c>
      <c r="G124" s="175">
        <v>586229.77</v>
      </c>
      <c r="H124" s="2" t="s">
        <v>40</v>
      </c>
      <c r="I124" s="193" t="s">
        <v>415</v>
      </c>
      <c r="J124" s="77" t="s">
        <v>491</v>
      </c>
      <c r="K124" s="89" t="s">
        <v>1083</v>
      </c>
      <c r="L124" s="89" t="s">
        <v>1084</v>
      </c>
      <c r="M124" s="89" t="s">
        <v>569</v>
      </c>
    </row>
    <row r="125" spans="1:13" s="126" customFormat="1" ht="12.75">
      <c r="A125" s="30">
        <v>2</v>
      </c>
      <c r="B125" s="77" t="s">
        <v>456</v>
      </c>
      <c r="C125" s="77"/>
      <c r="D125" s="77" t="s">
        <v>1120</v>
      </c>
      <c r="E125" s="77" t="s">
        <v>25</v>
      </c>
      <c r="F125" s="77">
        <v>1884</v>
      </c>
      <c r="G125" s="86">
        <v>256000</v>
      </c>
      <c r="H125" s="90" t="s">
        <v>41</v>
      </c>
      <c r="I125" s="193" t="s">
        <v>415</v>
      </c>
      <c r="J125" s="77" t="s">
        <v>492</v>
      </c>
      <c r="K125" s="89" t="s">
        <v>1083</v>
      </c>
      <c r="L125" s="89" t="s">
        <v>1084</v>
      </c>
      <c r="M125" s="89" t="s">
        <v>569</v>
      </c>
    </row>
    <row r="126" spans="1:13" s="126" customFormat="1" ht="12.75">
      <c r="A126" s="30">
        <v>3</v>
      </c>
      <c r="B126" s="77" t="s">
        <v>456</v>
      </c>
      <c r="C126" s="77"/>
      <c r="D126" s="77" t="s">
        <v>457</v>
      </c>
      <c r="E126" s="77" t="s">
        <v>25</v>
      </c>
      <c r="F126" s="77">
        <v>1864</v>
      </c>
      <c r="G126" s="175">
        <v>54872.86</v>
      </c>
      <c r="H126" s="2" t="s">
        <v>40</v>
      </c>
      <c r="I126" s="193" t="s">
        <v>415</v>
      </c>
      <c r="J126" s="77" t="s">
        <v>493</v>
      </c>
      <c r="K126" s="89" t="s">
        <v>1083</v>
      </c>
      <c r="L126" s="89" t="s">
        <v>1084</v>
      </c>
      <c r="M126" s="89" t="s">
        <v>569</v>
      </c>
    </row>
    <row r="127" spans="1:13" s="126" customFormat="1" ht="12.75">
      <c r="A127" s="30">
        <v>4</v>
      </c>
      <c r="B127" s="77" t="s">
        <v>456</v>
      </c>
      <c r="C127" s="77"/>
      <c r="D127" s="77" t="s">
        <v>457</v>
      </c>
      <c r="E127" s="77" t="s">
        <v>25</v>
      </c>
      <c r="F127" s="77">
        <v>1875</v>
      </c>
      <c r="G127" s="175">
        <v>55122.39</v>
      </c>
      <c r="H127" s="2" t="s">
        <v>40</v>
      </c>
      <c r="I127" s="193" t="s">
        <v>415</v>
      </c>
      <c r="J127" s="77" t="s">
        <v>494</v>
      </c>
      <c r="K127" s="89" t="s">
        <v>1083</v>
      </c>
      <c r="L127" s="89" t="s">
        <v>1084</v>
      </c>
      <c r="M127" s="89" t="s">
        <v>569</v>
      </c>
    </row>
    <row r="128" spans="1:13" s="126" customFormat="1" ht="12.75">
      <c r="A128" s="30">
        <v>5</v>
      </c>
      <c r="B128" s="77" t="s">
        <v>456</v>
      </c>
      <c r="C128" s="77"/>
      <c r="D128" s="77" t="s">
        <v>457</v>
      </c>
      <c r="E128" s="77" t="s">
        <v>25</v>
      </c>
      <c r="F128" s="77">
        <v>1875</v>
      </c>
      <c r="G128" s="175">
        <v>83699.76</v>
      </c>
      <c r="H128" s="2" t="s">
        <v>40</v>
      </c>
      <c r="I128" s="193" t="s">
        <v>415</v>
      </c>
      <c r="J128" s="77" t="s">
        <v>495</v>
      </c>
      <c r="K128" s="89" t="s">
        <v>1083</v>
      </c>
      <c r="L128" s="89" t="s">
        <v>1084</v>
      </c>
      <c r="M128" s="89" t="s">
        <v>569</v>
      </c>
    </row>
    <row r="129" spans="1:13" s="126" customFormat="1" ht="12.75">
      <c r="A129" s="30">
        <v>6</v>
      </c>
      <c r="B129" s="77" t="s">
        <v>456</v>
      </c>
      <c r="C129" s="77"/>
      <c r="D129" s="77" t="s">
        <v>1120</v>
      </c>
      <c r="E129" s="77" t="s">
        <v>25</v>
      </c>
      <c r="F129" s="77">
        <v>1938</v>
      </c>
      <c r="G129" s="86">
        <v>283000</v>
      </c>
      <c r="H129" s="2" t="s">
        <v>41</v>
      </c>
      <c r="I129" s="193" t="s">
        <v>415</v>
      </c>
      <c r="J129" s="77" t="s">
        <v>496</v>
      </c>
      <c r="K129" s="89" t="s">
        <v>1083</v>
      </c>
      <c r="L129" s="89" t="s">
        <v>1084</v>
      </c>
      <c r="M129" s="89" t="s">
        <v>570</v>
      </c>
    </row>
    <row r="130" spans="1:13" s="126" customFormat="1" ht="12.75">
      <c r="A130" s="30">
        <v>7</v>
      </c>
      <c r="B130" s="77" t="s">
        <v>456</v>
      </c>
      <c r="C130" s="77"/>
      <c r="D130" s="77" t="s">
        <v>1120</v>
      </c>
      <c r="E130" s="77" t="s">
        <v>25</v>
      </c>
      <c r="F130" s="77">
        <v>1896</v>
      </c>
      <c r="G130" s="175">
        <v>67601.23</v>
      </c>
      <c r="H130" s="2" t="s">
        <v>40</v>
      </c>
      <c r="I130" s="193" t="s">
        <v>415</v>
      </c>
      <c r="J130" s="77" t="s">
        <v>497</v>
      </c>
      <c r="K130" s="89" t="s">
        <v>1083</v>
      </c>
      <c r="L130" s="89" t="s">
        <v>1084</v>
      </c>
      <c r="M130" s="89" t="s">
        <v>569</v>
      </c>
    </row>
    <row r="131" spans="1:13" s="126" customFormat="1" ht="12.75">
      <c r="A131" s="30">
        <v>8</v>
      </c>
      <c r="B131" s="77" t="s">
        <v>456</v>
      </c>
      <c r="C131" s="77"/>
      <c r="D131" s="77" t="s">
        <v>1120</v>
      </c>
      <c r="E131" s="77" t="s">
        <v>25</v>
      </c>
      <c r="F131" s="77">
        <v>1896</v>
      </c>
      <c r="G131" s="175">
        <v>59942.14</v>
      </c>
      <c r="H131" s="2" t="s">
        <v>40</v>
      </c>
      <c r="I131" s="193" t="s">
        <v>415</v>
      </c>
      <c r="J131" s="77" t="s">
        <v>498</v>
      </c>
      <c r="K131" s="89" t="s">
        <v>1083</v>
      </c>
      <c r="L131" s="89" t="s">
        <v>1084</v>
      </c>
      <c r="M131" s="89" t="s">
        <v>569</v>
      </c>
    </row>
    <row r="132" spans="1:13" s="126" customFormat="1" ht="12.75">
      <c r="A132" s="30">
        <v>9</v>
      </c>
      <c r="B132" s="77" t="s">
        <v>456</v>
      </c>
      <c r="C132" s="77"/>
      <c r="D132" s="77" t="s">
        <v>1120</v>
      </c>
      <c r="E132" s="77" t="s">
        <v>20</v>
      </c>
      <c r="F132" s="77">
        <v>1881</v>
      </c>
      <c r="G132" s="175">
        <v>54258.41</v>
      </c>
      <c r="H132" s="2" t="s">
        <v>40</v>
      </c>
      <c r="I132" s="193" t="s">
        <v>415</v>
      </c>
      <c r="J132" s="77" t="s">
        <v>499</v>
      </c>
      <c r="K132" s="89" t="s">
        <v>1083</v>
      </c>
      <c r="L132" s="89" t="s">
        <v>1084</v>
      </c>
      <c r="M132" s="89" t="s">
        <v>570</v>
      </c>
    </row>
    <row r="133" spans="1:13" s="126" customFormat="1" ht="12.75">
      <c r="A133" s="30">
        <v>10</v>
      </c>
      <c r="B133" s="77" t="s">
        <v>456</v>
      </c>
      <c r="C133" s="77"/>
      <c r="D133" s="77" t="s">
        <v>1120</v>
      </c>
      <c r="E133" s="77" t="s">
        <v>25</v>
      </c>
      <c r="F133" s="77">
        <v>1900</v>
      </c>
      <c r="G133" s="86">
        <v>615000</v>
      </c>
      <c r="H133" s="2" t="s">
        <v>41</v>
      </c>
      <c r="I133" s="193" t="s">
        <v>415</v>
      </c>
      <c r="J133" s="77" t="s">
        <v>500</v>
      </c>
      <c r="K133" s="89" t="s">
        <v>1083</v>
      </c>
      <c r="L133" s="89" t="s">
        <v>1084</v>
      </c>
      <c r="M133" s="89" t="s">
        <v>569</v>
      </c>
    </row>
    <row r="134" spans="1:13" s="126" customFormat="1" ht="12.75">
      <c r="A134" s="30">
        <v>11</v>
      </c>
      <c r="B134" s="77" t="s">
        <v>456</v>
      </c>
      <c r="C134" s="77"/>
      <c r="D134" s="77" t="s">
        <v>1120</v>
      </c>
      <c r="E134" s="77" t="s">
        <v>25</v>
      </c>
      <c r="F134" s="77">
        <v>1900</v>
      </c>
      <c r="G134" s="86">
        <v>1918000</v>
      </c>
      <c r="H134" s="2" t="s">
        <v>41</v>
      </c>
      <c r="I134" s="193" t="s">
        <v>415</v>
      </c>
      <c r="J134" s="77" t="s">
        <v>501</v>
      </c>
      <c r="K134" s="89" t="s">
        <v>1083</v>
      </c>
      <c r="L134" s="89" t="s">
        <v>1084</v>
      </c>
      <c r="M134" s="89" t="s">
        <v>569</v>
      </c>
    </row>
    <row r="135" spans="1:13" s="126" customFormat="1" ht="12.75">
      <c r="A135" s="30">
        <v>12</v>
      </c>
      <c r="B135" s="77" t="s">
        <v>456</v>
      </c>
      <c r="C135" s="77"/>
      <c r="D135" s="77" t="s">
        <v>1120</v>
      </c>
      <c r="E135" s="77" t="s">
        <v>25</v>
      </c>
      <c r="F135" s="77">
        <v>1859</v>
      </c>
      <c r="G135" s="86">
        <v>847000</v>
      </c>
      <c r="H135" s="2" t="s">
        <v>41</v>
      </c>
      <c r="I135" s="193" t="s">
        <v>415</v>
      </c>
      <c r="J135" s="77" t="s">
        <v>502</v>
      </c>
      <c r="K135" s="89" t="s">
        <v>1083</v>
      </c>
      <c r="L135" s="89" t="s">
        <v>1084</v>
      </c>
      <c r="M135" s="89" t="s">
        <v>570</v>
      </c>
    </row>
    <row r="136" spans="1:13" s="126" customFormat="1" ht="12.75">
      <c r="A136" s="30">
        <v>13</v>
      </c>
      <c r="B136" s="77" t="s">
        <v>456</v>
      </c>
      <c r="C136" s="77"/>
      <c r="D136" s="77" t="s">
        <v>458</v>
      </c>
      <c r="E136" s="77" t="s">
        <v>25</v>
      </c>
      <c r="F136" s="77">
        <v>1882</v>
      </c>
      <c r="G136" s="175">
        <v>54786.32</v>
      </c>
      <c r="H136" s="2" t="s">
        <v>40</v>
      </c>
      <c r="I136" s="193" t="s">
        <v>415</v>
      </c>
      <c r="J136" s="77" t="s">
        <v>503</v>
      </c>
      <c r="K136" s="89" t="s">
        <v>1083</v>
      </c>
      <c r="L136" s="89" t="s">
        <v>1084</v>
      </c>
      <c r="M136" s="89" t="s">
        <v>569</v>
      </c>
    </row>
    <row r="137" spans="1:13" s="126" customFormat="1" ht="12.75">
      <c r="A137" s="30">
        <v>14</v>
      </c>
      <c r="B137" s="77" t="s">
        <v>456</v>
      </c>
      <c r="C137" s="77"/>
      <c r="D137" s="77" t="s">
        <v>457</v>
      </c>
      <c r="E137" s="77" t="s">
        <v>25</v>
      </c>
      <c r="F137" s="77">
        <v>1882</v>
      </c>
      <c r="G137" s="175">
        <v>25557.71</v>
      </c>
      <c r="H137" s="2" t="s">
        <v>40</v>
      </c>
      <c r="I137" s="193" t="s">
        <v>415</v>
      </c>
      <c r="J137" s="77" t="s">
        <v>504</v>
      </c>
      <c r="K137" s="89" t="s">
        <v>1083</v>
      </c>
      <c r="L137" s="89" t="s">
        <v>1084</v>
      </c>
      <c r="M137" s="89" t="s">
        <v>569</v>
      </c>
    </row>
    <row r="138" spans="1:13" s="126" customFormat="1" ht="12.75">
      <c r="A138" s="30">
        <v>15</v>
      </c>
      <c r="B138" s="77" t="s">
        <v>456</v>
      </c>
      <c r="C138" s="77"/>
      <c r="D138" s="77" t="s">
        <v>1102</v>
      </c>
      <c r="E138" s="77" t="s">
        <v>25</v>
      </c>
      <c r="F138" s="77">
        <v>1875</v>
      </c>
      <c r="G138" s="175">
        <v>63117.56</v>
      </c>
      <c r="H138" s="2" t="s">
        <v>40</v>
      </c>
      <c r="I138" s="193" t="s">
        <v>415</v>
      </c>
      <c r="J138" s="77" t="s">
        <v>505</v>
      </c>
      <c r="K138" s="89" t="s">
        <v>1083</v>
      </c>
      <c r="L138" s="89" t="s">
        <v>1084</v>
      </c>
      <c r="M138" s="89" t="s">
        <v>569</v>
      </c>
    </row>
    <row r="139" spans="1:13" s="126" customFormat="1" ht="12.75">
      <c r="A139" s="30">
        <v>16</v>
      </c>
      <c r="B139" s="77" t="s">
        <v>456</v>
      </c>
      <c r="C139" s="77"/>
      <c r="D139" s="77" t="s">
        <v>457</v>
      </c>
      <c r="E139" s="77" t="s">
        <v>25</v>
      </c>
      <c r="F139" s="77">
        <v>1882</v>
      </c>
      <c r="G139" s="86">
        <v>160000</v>
      </c>
      <c r="H139" s="90" t="s">
        <v>41</v>
      </c>
      <c r="I139" s="193" t="s">
        <v>415</v>
      </c>
      <c r="J139" s="77" t="s">
        <v>506</v>
      </c>
      <c r="K139" s="89" t="s">
        <v>1083</v>
      </c>
      <c r="L139" s="89" t="s">
        <v>1084</v>
      </c>
      <c r="M139" s="89" t="s">
        <v>569</v>
      </c>
    </row>
    <row r="140" spans="1:13" s="126" customFormat="1" ht="12.75">
      <c r="A140" s="30">
        <v>17</v>
      </c>
      <c r="B140" s="77" t="s">
        <v>456</v>
      </c>
      <c r="C140" s="77"/>
      <c r="D140" s="77" t="s">
        <v>457</v>
      </c>
      <c r="E140" s="77" t="s">
        <v>25</v>
      </c>
      <c r="F140" s="77">
        <v>1900</v>
      </c>
      <c r="G140" s="175">
        <v>34861.13</v>
      </c>
      <c r="H140" s="2" t="s">
        <v>40</v>
      </c>
      <c r="I140" s="193" t="s">
        <v>415</v>
      </c>
      <c r="J140" s="77" t="s">
        <v>507</v>
      </c>
      <c r="K140" s="89" t="s">
        <v>1083</v>
      </c>
      <c r="L140" s="89" t="s">
        <v>1084</v>
      </c>
      <c r="M140" s="89" t="s">
        <v>569</v>
      </c>
    </row>
    <row r="141" spans="1:13" s="126" customFormat="1" ht="12.75">
      <c r="A141" s="30">
        <v>18</v>
      </c>
      <c r="B141" s="77" t="s">
        <v>456</v>
      </c>
      <c r="C141" s="77"/>
      <c r="D141" s="77" t="s">
        <v>457</v>
      </c>
      <c r="E141" s="77" t="s">
        <v>25</v>
      </c>
      <c r="F141" s="77">
        <v>1890</v>
      </c>
      <c r="G141" s="175">
        <v>72329.39</v>
      </c>
      <c r="H141" s="2" t="s">
        <v>40</v>
      </c>
      <c r="I141" s="193" t="s">
        <v>415</v>
      </c>
      <c r="J141" s="77" t="s">
        <v>508</v>
      </c>
      <c r="K141" s="89" t="s">
        <v>1083</v>
      </c>
      <c r="L141" s="89" t="s">
        <v>1084</v>
      </c>
      <c r="M141" s="89" t="s">
        <v>569</v>
      </c>
    </row>
    <row r="142" spans="1:13" s="126" customFormat="1" ht="12.75">
      <c r="A142" s="30">
        <v>19</v>
      </c>
      <c r="B142" s="77" t="s">
        <v>456</v>
      </c>
      <c r="C142" s="77"/>
      <c r="D142" s="77" t="s">
        <v>457</v>
      </c>
      <c r="E142" s="77" t="s">
        <v>25</v>
      </c>
      <c r="F142" s="77">
        <v>1920</v>
      </c>
      <c r="G142" s="175">
        <v>145923.03</v>
      </c>
      <c r="H142" s="2" t="s">
        <v>40</v>
      </c>
      <c r="I142" s="193" t="s">
        <v>415</v>
      </c>
      <c r="J142" s="77" t="s">
        <v>509</v>
      </c>
      <c r="K142" s="89" t="s">
        <v>1083</v>
      </c>
      <c r="L142" s="89" t="s">
        <v>1084</v>
      </c>
      <c r="M142" s="89" t="s">
        <v>571</v>
      </c>
    </row>
    <row r="143" spans="1:13" s="126" customFormat="1" ht="12.75">
      <c r="A143" s="30">
        <v>20</v>
      </c>
      <c r="B143" s="77" t="s">
        <v>456</v>
      </c>
      <c r="C143" s="77"/>
      <c r="D143" s="77" t="s">
        <v>457</v>
      </c>
      <c r="E143" s="77" t="s">
        <v>25</v>
      </c>
      <c r="F143" s="77">
        <v>1935</v>
      </c>
      <c r="G143" s="175">
        <v>48254.45</v>
      </c>
      <c r="H143" s="2" t="s">
        <v>40</v>
      </c>
      <c r="I143" s="193" t="s">
        <v>415</v>
      </c>
      <c r="J143" s="77" t="s">
        <v>510</v>
      </c>
      <c r="K143" s="89" t="s">
        <v>1083</v>
      </c>
      <c r="L143" s="89" t="s">
        <v>1084</v>
      </c>
      <c r="M143" s="89" t="s">
        <v>569</v>
      </c>
    </row>
    <row r="144" spans="1:13" s="126" customFormat="1" ht="12.75">
      <c r="A144" s="30">
        <v>21</v>
      </c>
      <c r="B144" s="77" t="s">
        <v>456</v>
      </c>
      <c r="C144" s="77"/>
      <c r="D144" s="77" t="s">
        <v>458</v>
      </c>
      <c r="E144" s="77" t="s">
        <v>25</v>
      </c>
      <c r="F144" s="77">
        <v>1094</v>
      </c>
      <c r="G144" s="175">
        <v>37101.16</v>
      </c>
      <c r="H144" s="2" t="s">
        <v>40</v>
      </c>
      <c r="I144" s="193" t="s">
        <v>415</v>
      </c>
      <c r="J144" s="77" t="s">
        <v>511</v>
      </c>
      <c r="K144" s="89" t="s">
        <v>1083</v>
      </c>
      <c r="L144" s="89" t="s">
        <v>1084</v>
      </c>
      <c r="M144" s="89" t="s">
        <v>570</v>
      </c>
    </row>
    <row r="145" spans="1:13" s="126" customFormat="1" ht="12.75">
      <c r="A145" s="30">
        <v>22</v>
      </c>
      <c r="B145" s="77" t="s">
        <v>456</v>
      </c>
      <c r="C145" s="77"/>
      <c r="D145" s="77" t="s">
        <v>458</v>
      </c>
      <c r="E145" s="77" t="s">
        <v>25</v>
      </c>
      <c r="F145" s="77">
        <v>1903</v>
      </c>
      <c r="G145" s="175">
        <v>49787.71</v>
      </c>
      <c r="H145" s="2" t="s">
        <v>40</v>
      </c>
      <c r="I145" s="193" t="s">
        <v>415</v>
      </c>
      <c r="J145" s="77" t="s">
        <v>512</v>
      </c>
      <c r="K145" s="89" t="s">
        <v>1083</v>
      </c>
      <c r="L145" s="89" t="s">
        <v>1084</v>
      </c>
      <c r="M145" s="89" t="s">
        <v>570</v>
      </c>
    </row>
    <row r="146" spans="1:13" s="126" customFormat="1" ht="12.75">
      <c r="A146" s="30">
        <v>23</v>
      </c>
      <c r="B146" s="77" t="s">
        <v>456</v>
      </c>
      <c r="C146" s="77"/>
      <c r="D146" s="77" t="s">
        <v>458</v>
      </c>
      <c r="E146" s="77" t="s">
        <v>25</v>
      </c>
      <c r="F146" s="77">
        <v>1903</v>
      </c>
      <c r="G146" s="175">
        <v>29840.9</v>
      </c>
      <c r="H146" s="2" t="s">
        <v>40</v>
      </c>
      <c r="I146" s="193" t="s">
        <v>415</v>
      </c>
      <c r="J146" s="77" t="s">
        <v>513</v>
      </c>
      <c r="K146" s="89" t="s">
        <v>1083</v>
      </c>
      <c r="L146" s="89" t="s">
        <v>1084</v>
      </c>
      <c r="M146" s="89" t="s">
        <v>570</v>
      </c>
    </row>
    <row r="147" spans="1:13" s="126" customFormat="1" ht="12.75">
      <c r="A147" s="30">
        <v>24</v>
      </c>
      <c r="B147" s="77" t="s">
        <v>456</v>
      </c>
      <c r="C147" s="77"/>
      <c r="D147" s="77" t="s">
        <v>458</v>
      </c>
      <c r="E147" s="77" t="s">
        <v>25</v>
      </c>
      <c r="F147" s="77">
        <v>1903</v>
      </c>
      <c r="G147" s="175">
        <v>27040.06</v>
      </c>
      <c r="H147" s="2" t="s">
        <v>40</v>
      </c>
      <c r="I147" s="193" t="s">
        <v>415</v>
      </c>
      <c r="J147" s="77" t="s">
        <v>514</v>
      </c>
      <c r="K147" s="89" t="s">
        <v>1083</v>
      </c>
      <c r="L147" s="89" t="s">
        <v>1084</v>
      </c>
      <c r="M147" s="89" t="s">
        <v>570</v>
      </c>
    </row>
    <row r="148" spans="1:13" s="126" customFormat="1" ht="12.75">
      <c r="A148" s="30">
        <v>25</v>
      </c>
      <c r="B148" s="77" t="s">
        <v>456</v>
      </c>
      <c r="C148" s="77"/>
      <c r="D148" s="77" t="s">
        <v>1120</v>
      </c>
      <c r="E148" s="77" t="s">
        <v>25</v>
      </c>
      <c r="F148" s="77">
        <v>1912</v>
      </c>
      <c r="G148" s="175">
        <v>40808.83</v>
      </c>
      <c r="H148" s="2" t="s">
        <v>40</v>
      </c>
      <c r="I148" s="193" t="s">
        <v>415</v>
      </c>
      <c r="J148" s="77" t="s">
        <v>515</v>
      </c>
      <c r="K148" s="89" t="s">
        <v>1083</v>
      </c>
      <c r="L148" s="89" t="s">
        <v>1084</v>
      </c>
      <c r="M148" s="89" t="s">
        <v>570</v>
      </c>
    </row>
    <row r="149" spans="1:13" s="126" customFormat="1" ht="12.75">
      <c r="A149" s="30">
        <v>26</v>
      </c>
      <c r="B149" s="77" t="s">
        <v>456</v>
      </c>
      <c r="C149" s="77"/>
      <c r="D149" s="77" t="s">
        <v>1120</v>
      </c>
      <c r="E149" s="77" t="s">
        <v>25</v>
      </c>
      <c r="F149" s="77">
        <v>1969</v>
      </c>
      <c r="G149" s="175">
        <v>168080.38</v>
      </c>
      <c r="H149" s="2" t="s">
        <v>40</v>
      </c>
      <c r="I149" s="193" t="s">
        <v>415</v>
      </c>
      <c r="J149" s="77" t="s">
        <v>516</v>
      </c>
      <c r="K149" s="89" t="s">
        <v>1083</v>
      </c>
      <c r="L149" s="89" t="s">
        <v>572</v>
      </c>
      <c r="M149" s="89" t="s">
        <v>573</v>
      </c>
    </row>
    <row r="150" spans="1:13" s="126" customFormat="1" ht="12.75">
      <c r="A150" s="30">
        <v>27</v>
      </c>
      <c r="B150" s="77" t="s">
        <v>456</v>
      </c>
      <c r="C150" s="77"/>
      <c r="D150" s="77" t="s">
        <v>1120</v>
      </c>
      <c r="E150" s="77" t="s">
        <v>25</v>
      </c>
      <c r="F150" s="77">
        <v>1969</v>
      </c>
      <c r="G150" s="175">
        <v>156058.4</v>
      </c>
      <c r="H150" s="2" t="s">
        <v>40</v>
      </c>
      <c r="I150" s="193" t="s">
        <v>415</v>
      </c>
      <c r="J150" s="77" t="s">
        <v>517</v>
      </c>
      <c r="K150" s="89" t="s">
        <v>1083</v>
      </c>
      <c r="L150" s="89" t="s">
        <v>572</v>
      </c>
      <c r="M150" s="89" t="s">
        <v>573</v>
      </c>
    </row>
    <row r="151" spans="1:13" s="126" customFormat="1" ht="12.75">
      <c r="A151" s="30">
        <v>28</v>
      </c>
      <c r="B151" s="77" t="s">
        <v>456</v>
      </c>
      <c r="C151" s="77"/>
      <c r="D151" s="77" t="s">
        <v>1120</v>
      </c>
      <c r="E151" s="77" t="s">
        <v>25</v>
      </c>
      <c r="F151" s="77">
        <v>1969</v>
      </c>
      <c r="G151" s="175">
        <v>189001.71</v>
      </c>
      <c r="H151" s="2" t="s">
        <v>40</v>
      </c>
      <c r="I151" s="193" t="s">
        <v>415</v>
      </c>
      <c r="J151" s="77" t="s">
        <v>518</v>
      </c>
      <c r="K151" s="89" t="s">
        <v>1083</v>
      </c>
      <c r="L151" s="89" t="s">
        <v>572</v>
      </c>
      <c r="M151" s="89" t="s">
        <v>573</v>
      </c>
    </row>
    <row r="152" spans="1:13" s="126" customFormat="1" ht="12.75">
      <c r="A152" s="30">
        <v>29</v>
      </c>
      <c r="B152" s="77" t="s">
        <v>456</v>
      </c>
      <c r="C152" s="77"/>
      <c r="D152" s="77" t="s">
        <v>1120</v>
      </c>
      <c r="E152" s="77" t="s">
        <v>25</v>
      </c>
      <c r="F152" s="77">
        <v>1889</v>
      </c>
      <c r="G152" s="175">
        <v>71955.09</v>
      </c>
      <c r="H152" s="2" t="s">
        <v>40</v>
      </c>
      <c r="I152" s="193" t="s">
        <v>415</v>
      </c>
      <c r="J152" s="77" t="s">
        <v>519</v>
      </c>
      <c r="K152" s="89" t="s">
        <v>1083</v>
      </c>
      <c r="L152" s="89" t="s">
        <v>1084</v>
      </c>
      <c r="M152" s="89" t="s">
        <v>570</v>
      </c>
    </row>
    <row r="153" spans="1:13" s="126" customFormat="1" ht="12.75">
      <c r="A153" s="30">
        <v>30</v>
      </c>
      <c r="B153" s="77" t="s">
        <v>456</v>
      </c>
      <c r="C153" s="77"/>
      <c r="D153" s="77" t="s">
        <v>1120</v>
      </c>
      <c r="E153" s="77" t="s">
        <v>25</v>
      </c>
      <c r="F153" s="77">
        <v>1882</v>
      </c>
      <c r="G153" s="175">
        <v>89178.67</v>
      </c>
      <c r="H153" s="2" t="s">
        <v>40</v>
      </c>
      <c r="I153" s="193" t="s">
        <v>415</v>
      </c>
      <c r="J153" s="77" t="s">
        <v>520</v>
      </c>
      <c r="K153" s="89" t="s">
        <v>1083</v>
      </c>
      <c r="L153" s="89" t="s">
        <v>1084</v>
      </c>
      <c r="M153" s="89" t="s">
        <v>569</v>
      </c>
    </row>
    <row r="154" spans="1:13" s="126" customFormat="1" ht="12.75">
      <c r="A154" s="30">
        <v>31</v>
      </c>
      <c r="B154" s="77" t="s">
        <v>456</v>
      </c>
      <c r="C154" s="77"/>
      <c r="D154" s="77" t="s">
        <v>1120</v>
      </c>
      <c r="E154" s="77" t="s">
        <v>25</v>
      </c>
      <c r="F154" s="77">
        <v>1920</v>
      </c>
      <c r="G154" s="175">
        <v>8145.19</v>
      </c>
      <c r="H154" s="2" t="s">
        <v>40</v>
      </c>
      <c r="I154" s="193" t="s">
        <v>415</v>
      </c>
      <c r="J154" s="77" t="s">
        <v>521</v>
      </c>
      <c r="K154" s="89" t="s">
        <v>1083</v>
      </c>
      <c r="L154" s="89" t="s">
        <v>1084</v>
      </c>
      <c r="M154" s="89" t="s">
        <v>569</v>
      </c>
    </row>
    <row r="155" spans="1:13" s="126" customFormat="1" ht="12.75">
      <c r="A155" s="30">
        <v>32</v>
      </c>
      <c r="B155" s="77" t="s">
        <v>456</v>
      </c>
      <c r="C155" s="77"/>
      <c r="D155" s="77" t="s">
        <v>1120</v>
      </c>
      <c r="E155" s="77" t="s">
        <v>25</v>
      </c>
      <c r="F155" s="77">
        <v>1920</v>
      </c>
      <c r="G155" s="175">
        <v>12856.02</v>
      </c>
      <c r="H155" s="2" t="s">
        <v>40</v>
      </c>
      <c r="I155" s="193" t="s">
        <v>415</v>
      </c>
      <c r="J155" s="77" t="s">
        <v>522</v>
      </c>
      <c r="K155" s="89" t="s">
        <v>1083</v>
      </c>
      <c r="L155" s="89" t="s">
        <v>1084</v>
      </c>
      <c r="M155" s="89" t="s">
        <v>569</v>
      </c>
    </row>
    <row r="156" spans="1:13" s="126" customFormat="1" ht="12.75">
      <c r="A156" s="30">
        <v>33</v>
      </c>
      <c r="B156" s="77" t="s">
        <v>456</v>
      </c>
      <c r="C156" s="77"/>
      <c r="D156" s="77" t="s">
        <v>1120</v>
      </c>
      <c r="E156" s="77" t="s">
        <v>25</v>
      </c>
      <c r="F156" s="77">
        <v>1920</v>
      </c>
      <c r="G156" s="175">
        <v>13220.96</v>
      </c>
      <c r="H156" s="2" t="s">
        <v>40</v>
      </c>
      <c r="I156" s="193" t="s">
        <v>415</v>
      </c>
      <c r="J156" s="77" t="s">
        <v>523</v>
      </c>
      <c r="K156" s="89" t="s">
        <v>1083</v>
      </c>
      <c r="L156" s="89" t="s">
        <v>1084</v>
      </c>
      <c r="M156" s="89" t="s">
        <v>569</v>
      </c>
    </row>
    <row r="157" spans="1:13" s="126" customFormat="1" ht="12.75">
      <c r="A157" s="30">
        <v>34</v>
      </c>
      <c r="B157" s="77" t="s">
        <v>456</v>
      </c>
      <c r="C157" s="77"/>
      <c r="D157" s="77" t="s">
        <v>1120</v>
      </c>
      <c r="E157" s="77" t="s">
        <v>25</v>
      </c>
      <c r="F157" s="77">
        <v>1881</v>
      </c>
      <c r="G157" s="86">
        <v>567000</v>
      </c>
      <c r="H157" s="2" t="s">
        <v>41</v>
      </c>
      <c r="I157" s="193" t="s">
        <v>415</v>
      </c>
      <c r="J157" s="77" t="s">
        <v>524</v>
      </c>
      <c r="K157" s="89" t="s">
        <v>1083</v>
      </c>
      <c r="L157" s="89" t="s">
        <v>1084</v>
      </c>
      <c r="M157" s="89" t="s">
        <v>569</v>
      </c>
    </row>
    <row r="158" spans="1:13" s="126" customFormat="1" ht="12.75">
      <c r="A158" s="30">
        <v>35</v>
      </c>
      <c r="B158" s="77" t="s">
        <v>456</v>
      </c>
      <c r="C158" s="77"/>
      <c r="D158" s="77" t="s">
        <v>1120</v>
      </c>
      <c r="E158" s="77" t="s">
        <v>25</v>
      </c>
      <c r="F158" s="77">
        <v>1909</v>
      </c>
      <c r="G158" s="86">
        <v>1794000</v>
      </c>
      <c r="H158" s="2" t="s">
        <v>41</v>
      </c>
      <c r="I158" s="193" t="s">
        <v>415</v>
      </c>
      <c r="J158" s="77" t="s">
        <v>525</v>
      </c>
      <c r="K158" s="89" t="s">
        <v>1083</v>
      </c>
      <c r="L158" s="89" t="s">
        <v>1084</v>
      </c>
      <c r="M158" s="89" t="s">
        <v>569</v>
      </c>
    </row>
    <row r="159" spans="1:13" s="126" customFormat="1" ht="12.75">
      <c r="A159" s="30">
        <v>36</v>
      </c>
      <c r="B159" s="77" t="s">
        <v>456</v>
      </c>
      <c r="C159" s="77"/>
      <c r="D159" s="77" t="s">
        <v>1120</v>
      </c>
      <c r="E159" s="77" t="s">
        <v>25</v>
      </c>
      <c r="F159" s="77">
        <v>1870</v>
      </c>
      <c r="G159" s="86">
        <v>1032000</v>
      </c>
      <c r="H159" s="2" t="s">
        <v>41</v>
      </c>
      <c r="I159" s="193" t="s">
        <v>415</v>
      </c>
      <c r="J159" s="77" t="s">
        <v>526</v>
      </c>
      <c r="K159" s="89" t="s">
        <v>1083</v>
      </c>
      <c r="L159" s="89" t="s">
        <v>1084</v>
      </c>
      <c r="M159" s="89" t="s">
        <v>569</v>
      </c>
    </row>
    <row r="160" spans="1:13" s="126" customFormat="1" ht="12.75">
      <c r="A160" s="30">
        <v>37</v>
      </c>
      <c r="B160" s="77" t="s">
        <v>456</v>
      </c>
      <c r="C160" s="77"/>
      <c r="D160" s="77" t="s">
        <v>1120</v>
      </c>
      <c r="E160" s="77" t="s">
        <v>25</v>
      </c>
      <c r="F160" s="77">
        <v>1890</v>
      </c>
      <c r="G160" s="86">
        <v>372000</v>
      </c>
      <c r="H160" s="2" t="s">
        <v>41</v>
      </c>
      <c r="I160" s="193" t="s">
        <v>415</v>
      </c>
      <c r="J160" s="77" t="s">
        <v>527</v>
      </c>
      <c r="K160" s="89" t="s">
        <v>1083</v>
      </c>
      <c r="L160" s="89" t="s">
        <v>1084</v>
      </c>
      <c r="M160" s="89" t="s">
        <v>569</v>
      </c>
    </row>
    <row r="161" spans="1:13" s="126" customFormat="1" ht="12.75">
      <c r="A161" s="30">
        <v>38</v>
      </c>
      <c r="B161" s="77" t="s">
        <v>456</v>
      </c>
      <c r="C161" s="77"/>
      <c r="D161" s="77" t="s">
        <v>1120</v>
      </c>
      <c r="E161" s="77" t="s">
        <v>25</v>
      </c>
      <c r="F161" s="77">
        <v>1934</v>
      </c>
      <c r="G161" s="86">
        <v>730000</v>
      </c>
      <c r="H161" s="2" t="s">
        <v>41</v>
      </c>
      <c r="I161" s="193" t="s">
        <v>415</v>
      </c>
      <c r="J161" s="77" t="s">
        <v>528</v>
      </c>
      <c r="K161" s="89" t="s">
        <v>1083</v>
      </c>
      <c r="L161" s="89" t="s">
        <v>1084</v>
      </c>
      <c r="M161" s="89" t="s">
        <v>569</v>
      </c>
    </row>
    <row r="162" spans="1:13" s="126" customFormat="1" ht="12.75">
      <c r="A162" s="30">
        <v>39</v>
      </c>
      <c r="B162" s="77" t="s">
        <v>456</v>
      </c>
      <c r="C162" s="77"/>
      <c r="D162" s="77" t="s">
        <v>1120</v>
      </c>
      <c r="E162" s="77" t="s">
        <v>25</v>
      </c>
      <c r="F162" s="77">
        <v>1909</v>
      </c>
      <c r="G162" s="86">
        <v>1364000</v>
      </c>
      <c r="H162" s="2" t="s">
        <v>41</v>
      </c>
      <c r="I162" s="193" t="s">
        <v>415</v>
      </c>
      <c r="J162" s="77" t="s">
        <v>529</v>
      </c>
      <c r="K162" s="89" t="s">
        <v>1083</v>
      </c>
      <c r="L162" s="89" t="s">
        <v>1084</v>
      </c>
      <c r="M162" s="89" t="s">
        <v>569</v>
      </c>
    </row>
    <row r="163" spans="1:13" s="126" customFormat="1" ht="12.75">
      <c r="A163" s="30">
        <v>40</v>
      </c>
      <c r="B163" s="77" t="s">
        <v>456</v>
      </c>
      <c r="C163" s="77"/>
      <c r="D163" s="77" t="s">
        <v>1120</v>
      </c>
      <c r="E163" s="77" t="s">
        <v>25</v>
      </c>
      <c r="F163" s="77">
        <v>1935</v>
      </c>
      <c r="G163" s="86">
        <v>938000</v>
      </c>
      <c r="H163" s="2" t="s">
        <v>41</v>
      </c>
      <c r="I163" s="193" t="s">
        <v>415</v>
      </c>
      <c r="J163" s="77" t="s">
        <v>530</v>
      </c>
      <c r="K163" s="89" t="s">
        <v>1083</v>
      </c>
      <c r="L163" s="89" t="s">
        <v>1084</v>
      </c>
      <c r="M163" s="89" t="s">
        <v>570</v>
      </c>
    </row>
    <row r="164" spans="1:13" s="126" customFormat="1" ht="12.75">
      <c r="A164" s="30">
        <v>41</v>
      </c>
      <c r="B164" s="77" t="s">
        <v>456</v>
      </c>
      <c r="C164" s="77"/>
      <c r="D164" s="77" t="s">
        <v>1120</v>
      </c>
      <c r="E164" s="77" t="s">
        <v>25</v>
      </c>
      <c r="F164" s="77">
        <v>1901</v>
      </c>
      <c r="G164" s="86">
        <v>1139000</v>
      </c>
      <c r="H164" s="2" t="s">
        <v>41</v>
      </c>
      <c r="I164" s="193" t="s">
        <v>415</v>
      </c>
      <c r="J164" s="77" t="s">
        <v>531</v>
      </c>
      <c r="K164" s="89" t="s">
        <v>1083</v>
      </c>
      <c r="L164" s="89" t="s">
        <v>1084</v>
      </c>
      <c r="M164" s="89" t="s">
        <v>569</v>
      </c>
    </row>
    <row r="165" spans="1:13" s="126" customFormat="1" ht="12.75">
      <c r="A165" s="30">
        <v>42</v>
      </c>
      <c r="B165" s="77" t="s">
        <v>456</v>
      </c>
      <c r="C165" s="77"/>
      <c r="D165" s="77" t="s">
        <v>1120</v>
      </c>
      <c r="E165" s="77" t="s">
        <v>25</v>
      </c>
      <c r="F165" s="77">
        <v>1929</v>
      </c>
      <c r="G165" s="86">
        <v>656000</v>
      </c>
      <c r="H165" s="2" t="s">
        <v>41</v>
      </c>
      <c r="I165" s="193" t="s">
        <v>415</v>
      </c>
      <c r="J165" s="77" t="s">
        <v>532</v>
      </c>
      <c r="K165" s="89" t="s">
        <v>1083</v>
      </c>
      <c r="L165" s="89" t="s">
        <v>1084</v>
      </c>
      <c r="M165" s="89" t="s">
        <v>569</v>
      </c>
    </row>
    <row r="166" spans="1:13" s="126" customFormat="1" ht="12.75">
      <c r="A166" s="30">
        <v>43</v>
      </c>
      <c r="B166" s="77" t="s">
        <v>456</v>
      </c>
      <c r="C166" s="77"/>
      <c r="D166" s="77" t="s">
        <v>1120</v>
      </c>
      <c r="E166" s="77" t="s">
        <v>25</v>
      </c>
      <c r="F166" s="77">
        <v>1875</v>
      </c>
      <c r="G166" s="175">
        <v>42019.71</v>
      </c>
      <c r="H166" s="2" t="s">
        <v>40</v>
      </c>
      <c r="I166" s="193" t="s">
        <v>415</v>
      </c>
      <c r="J166" s="77" t="s">
        <v>533</v>
      </c>
      <c r="K166" s="89" t="s">
        <v>1083</v>
      </c>
      <c r="L166" s="89" t="s">
        <v>1084</v>
      </c>
      <c r="M166" s="89" t="s">
        <v>569</v>
      </c>
    </row>
    <row r="167" spans="1:13" s="126" customFormat="1" ht="12.75">
      <c r="A167" s="30">
        <v>44</v>
      </c>
      <c r="B167" s="77" t="s">
        <v>456</v>
      </c>
      <c r="C167" s="77"/>
      <c r="D167" s="77" t="s">
        <v>1120</v>
      </c>
      <c r="E167" s="77" t="s">
        <v>25</v>
      </c>
      <c r="F167" s="77">
        <v>1900</v>
      </c>
      <c r="G167" s="175">
        <v>19422.5</v>
      </c>
      <c r="H167" s="2" t="s">
        <v>40</v>
      </c>
      <c r="I167" s="193" t="s">
        <v>415</v>
      </c>
      <c r="J167" s="77" t="s">
        <v>534</v>
      </c>
      <c r="K167" s="89" t="s">
        <v>1083</v>
      </c>
      <c r="L167" s="89" t="s">
        <v>1084</v>
      </c>
      <c r="M167" s="89" t="s">
        <v>569</v>
      </c>
    </row>
    <row r="168" spans="1:13" s="126" customFormat="1" ht="12.75">
      <c r="A168" s="30">
        <v>45</v>
      </c>
      <c r="B168" s="77" t="s">
        <v>456</v>
      </c>
      <c r="C168" s="77"/>
      <c r="D168" s="77" t="s">
        <v>1120</v>
      </c>
      <c r="E168" s="77" t="s">
        <v>459</v>
      </c>
      <c r="F168" s="77">
        <v>1935</v>
      </c>
      <c r="G168" s="175">
        <v>136776.11</v>
      </c>
      <c r="H168" s="2" t="s">
        <v>40</v>
      </c>
      <c r="I168" s="193" t="s">
        <v>415</v>
      </c>
      <c r="J168" s="77" t="s">
        <v>535</v>
      </c>
      <c r="K168" s="89" t="s">
        <v>1083</v>
      </c>
      <c r="L168" s="89" t="s">
        <v>1084</v>
      </c>
      <c r="M168" s="89" t="s">
        <v>569</v>
      </c>
    </row>
    <row r="169" spans="1:13" s="126" customFormat="1" ht="12.75">
      <c r="A169" s="30">
        <v>46</v>
      </c>
      <c r="B169" s="77" t="s">
        <v>456</v>
      </c>
      <c r="C169" s="77"/>
      <c r="D169" s="77" t="s">
        <v>458</v>
      </c>
      <c r="E169" s="77" t="s">
        <v>20</v>
      </c>
      <c r="F169" s="77">
        <v>1900</v>
      </c>
      <c r="G169" s="175">
        <v>132596.06</v>
      </c>
      <c r="H169" s="2" t="s">
        <v>40</v>
      </c>
      <c r="I169" s="193" t="s">
        <v>415</v>
      </c>
      <c r="J169" s="77" t="s">
        <v>536</v>
      </c>
      <c r="K169" s="89" t="s">
        <v>1083</v>
      </c>
      <c r="L169" s="89" t="s">
        <v>1084</v>
      </c>
      <c r="M169" s="89" t="s">
        <v>569</v>
      </c>
    </row>
    <row r="170" spans="1:13" s="126" customFormat="1" ht="38.25">
      <c r="A170" s="30">
        <v>47</v>
      </c>
      <c r="B170" s="77" t="s">
        <v>456</v>
      </c>
      <c r="C170" s="77"/>
      <c r="D170" s="77" t="s">
        <v>457</v>
      </c>
      <c r="E170" s="77" t="s">
        <v>25</v>
      </c>
      <c r="F170" s="77" t="s">
        <v>460</v>
      </c>
      <c r="G170" s="175">
        <v>2795764.83</v>
      </c>
      <c r="H170" s="2" t="s">
        <v>40</v>
      </c>
      <c r="I170" s="193" t="s">
        <v>415</v>
      </c>
      <c r="J170" s="77" t="s">
        <v>537</v>
      </c>
      <c r="K170" s="89" t="s">
        <v>1083</v>
      </c>
      <c r="L170" s="89" t="s">
        <v>574</v>
      </c>
      <c r="M170" s="89" t="s">
        <v>575</v>
      </c>
    </row>
    <row r="171" spans="1:13" s="126" customFormat="1" ht="12.75">
      <c r="A171" s="30">
        <v>48</v>
      </c>
      <c r="B171" s="77" t="s">
        <v>456</v>
      </c>
      <c r="C171" s="77"/>
      <c r="D171" s="77" t="s">
        <v>457</v>
      </c>
      <c r="E171" s="77" t="s">
        <v>25</v>
      </c>
      <c r="F171" s="77">
        <v>1920</v>
      </c>
      <c r="G171" s="175">
        <v>25057.2</v>
      </c>
      <c r="H171" s="2" t="s">
        <v>40</v>
      </c>
      <c r="I171" s="193" t="s">
        <v>415</v>
      </c>
      <c r="J171" s="77" t="s">
        <v>538</v>
      </c>
      <c r="K171" s="89" t="s">
        <v>1083</v>
      </c>
      <c r="L171" s="89" t="s">
        <v>1084</v>
      </c>
      <c r="M171" s="89" t="s">
        <v>569</v>
      </c>
    </row>
    <row r="172" spans="1:13" s="126" customFormat="1" ht="12.75">
      <c r="A172" s="30">
        <v>49</v>
      </c>
      <c r="B172" s="77" t="s">
        <v>456</v>
      </c>
      <c r="C172" s="77"/>
      <c r="D172" s="77" t="s">
        <v>457</v>
      </c>
      <c r="E172" s="77" t="s">
        <v>20</v>
      </c>
      <c r="F172" s="77">
        <v>1890</v>
      </c>
      <c r="G172" s="175">
        <v>57826.15</v>
      </c>
      <c r="H172" s="2" t="s">
        <v>40</v>
      </c>
      <c r="I172" s="193" t="s">
        <v>415</v>
      </c>
      <c r="J172" s="77" t="s">
        <v>539</v>
      </c>
      <c r="K172" s="89" t="s">
        <v>1083</v>
      </c>
      <c r="L172" s="89" t="s">
        <v>572</v>
      </c>
      <c r="M172" s="89" t="s">
        <v>570</v>
      </c>
    </row>
    <row r="173" spans="1:13" s="126" customFormat="1" ht="12.75">
      <c r="A173" s="30">
        <v>50</v>
      </c>
      <c r="B173" s="77" t="s">
        <v>456</v>
      </c>
      <c r="C173" s="77"/>
      <c r="D173" s="77" t="s">
        <v>457</v>
      </c>
      <c r="E173" s="77" t="s">
        <v>20</v>
      </c>
      <c r="F173" s="77">
        <v>1908</v>
      </c>
      <c r="G173" s="175">
        <v>195363.49</v>
      </c>
      <c r="H173" s="2" t="s">
        <v>40</v>
      </c>
      <c r="I173" s="193" t="s">
        <v>415</v>
      </c>
      <c r="J173" s="77" t="s">
        <v>540</v>
      </c>
      <c r="K173" s="89" t="s">
        <v>1083</v>
      </c>
      <c r="L173" s="89" t="s">
        <v>572</v>
      </c>
      <c r="M173" s="89" t="s">
        <v>569</v>
      </c>
    </row>
    <row r="174" spans="1:13" s="126" customFormat="1" ht="12.75">
      <c r="A174" s="30">
        <v>51</v>
      </c>
      <c r="B174" s="77" t="s">
        <v>456</v>
      </c>
      <c r="C174" s="77"/>
      <c r="D174" s="77" t="s">
        <v>1120</v>
      </c>
      <c r="E174" s="77" t="s">
        <v>25</v>
      </c>
      <c r="F174" s="77">
        <v>1930</v>
      </c>
      <c r="G174" s="175">
        <v>414720</v>
      </c>
      <c r="H174" s="2" t="s">
        <v>40</v>
      </c>
      <c r="I174" s="193" t="s">
        <v>415</v>
      </c>
      <c r="J174" s="77" t="s">
        <v>541</v>
      </c>
      <c r="K174" s="89" t="s">
        <v>1083</v>
      </c>
      <c r="L174" s="89" t="s">
        <v>1084</v>
      </c>
      <c r="M174" s="89" t="s">
        <v>569</v>
      </c>
    </row>
    <row r="175" spans="1:13" s="126" customFormat="1" ht="12.75">
      <c r="A175" s="30">
        <v>52</v>
      </c>
      <c r="B175" s="77" t="s">
        <v>456</v>
      </c>
      <c r="C175" s="77"/>
      <c r="D175" s="77" t="s">
        <v>1120</v>
      </c>
      <c r="E175" s="77" t="s">
        <v>25</v>
      </c>
      <c r="F175" s="77">
        <v>1890</v>
      </c>
      <c r="G175" s="175">
        <v>45438.19</v>
      </c>
      <c r="H175" s="2" t="s">
        <v>40</v>
      </c>
      <c r="I175" s="193" t="s">
        <v>415</v>
      </c>
      <c r="J175" s="77" t="s">
        <v>542</v>
      </c>
      <c r="K175" s="89" t="s">
        <v>1083</v>
      </c>
      <c r="L175" s="89" t="s">
        <v>1084</v>
      </c>
      <c r="M175" s="89" t="s">
        <v>569</v>
      </c>
    </row>
    <row r="176" spans="1:13" s="126" customFormat="1" ht="12.75">
      <c r="A176" s="30">
        <v>53</v>
      </c>
      <c r="B176" s="77" t="s">
        <v>456</v>
      </c>
      <c r="C176" s="77"/>
      <c r="D176" s="77" t="s">
        <v>1120</v>
      </c>
      <c r="E176" s="77" t="s">
        <v>25</v>
      </c>
      <c r="F176" s="77">
        <v>1920</v>
      </c>
      <c r="G176" s="175">
        <v>54522.36</v>
      </c>
      <c r="H176" s="2" t="s">
        <v>40</v>
      </c>
      <c r="I176" s="193" t="s">
        <v>415</v>
      </c>
      <c r="J176" s="77" t="s">
        <v>543</v>
      </c>
      <c r="K176" s="89" t="s">
        <v>1083</v>
      </c>
      <c r="L176" s="89" t="s">
        <v>1084</v>
      </c>
      <c r="M176" s="89" t="s">
        <v>569</v>
      </c>
    </row>
    <row r="177" spans="1:13" s="126" customFormat="1" ht="12.75">
      <c r="A177" s="30">
        <v>54</v>
      </c>
      <c r="B177" s="77" t="s">
        <v>456</v>
      </c>
      <c r="C177" s="77"/>
      <c r="D177" s="77" t="s">
        <v>1120</v>
      </c>
      <c r="E177" s="77" t="s">
        <v>25</v>
      </c>
      <c r="F177" s="77">
        <v>1890</v>
      </c>
      <c r="G177" s="175">
        <v>69534.04</v>
      </c>
      <c r="H177" s="2" t="s">
        <v>40</v>
      </c>
      <c r="I177" s="193" t="s">
        <v>415</v>
      </c>
      <c r="J177" s="77" t="s">
        <v>544</v>
      </c>
      <c r="K177" s="89" t="s">
        <v>1083</v>
      </c>
      <c r="L177" s="89" t="s">
        <v>1084</v>
      </c>
      <c r="M177" s="89" t="s">
        <v>569</v>
      </c>
    </row>
    <row r="178" spans="1:13" s="126" customFormat="1" ht="12.75">
      <c r="A178" s="30">
        <v>55</v>
      </c>
      <c r="B178" s="77" t="s">
        <v>456</v>
      </c>
      <c r="C178" s="77"/>
      <c r="D178" s="77" t="s">
        <v>1120</v>
      </c>
      <c r="E178" s="77" t="s">
        <v>25</v>
      </c>
      <c r="F178" s="77">
        <v>1964</v>
      </c>
      <c r="G178" s="175">
        <v>65788.15</v>
      </c>
      <c r="H178" s="2" t="s">
        <v>40</v>
      </c>
      <c r="I178" s="193" t="s">
        <v>415</v>
      </c>
      <c r="J178" s="77" t="s">
        <v>545</v>
      </c>
      <c r="K178" s="89" t="s">
        <v>1083</v>
      </c>
      <c r="L178" s="89" t="s">
        <v>572</v>
      </c>
      <c r="M178" s="89" t="s">
        <v>573</v>
      </c>
    </row>
    <row r="179" spans="1:13" s="126" customFormat="1" ht="12.75">
      <c r="A179" s="30">
        <v>56</v>
      </c>
      <c r="B179" s="77" t="s">
        <v>456</v>
      </c>
      <c r="C179" s="77"/>
      <c r="D179" s="77" t="s">
        <v>1120</v>
      </c>
      <c r="E179" s="77" t="s">
        <v>25</v>
      </c>
      <c r="F179" s="77">
        <v>1880</v>
      </c>
      <c r="G179" s="175">
        <v>30540.45</v>
      </c>
      <c r="H179" s="2" t="s">
        <v>40</v>
      </c>
      <c r="I179" s="193" t="s">
        <v>415</v>
      </c>
      <c r="J179" s="77" t="s">
        <v>546</v>
      </c>
      <c r="K179" s="89" t="s">
        <v>1083</v>
      </c>
      <c r="L179" s="89" t="s">
        <v>1084</v>
      </c>
      <c r="M179" s="89" t="s">
        <v>570</v>
      </c>
    </row>
    <row r="180" spans="1:13" s="126" customFormat="1" ht="12.75">
      <c r="A180" s="30">
        <v>57</v>
      </c>
      <c r="B180" s="77" t="s">
        <v>456</v>
      </c>
      <c r="C180" s="77"/>
      <c r="D180" s="77" t="s">
        <v>1120</v>
      </c>
      <c r="E180" s="77" t="s">
        <v>25</v>
      </c>
      <c r="F180" s="77">
        <v>1890</v>
      </c>
      <c r="G180" s="175">
        <v>23891.25</v>
      </c>
      <c r="H180" s="2" t="s">
        <v>40</v>
      </c>
      <c r="I180" s="193" t="s">
        <v>415</v>
      </c>
      <c r="J180" s="77" t="s">
        <v>547</v>
      </c>
      <c r="K180" s="89" t="s">
        <v>1083</v>
      </c>
      <c r="L180" s="89" t="s">
        <v>1084</v>
      </c>
      <c r="M180" s="89" t="s">
        <v>570</v>
      </c>
    </row>
    <row r="181" spans="1:13" s="126" customFormat="1" ht="12.75">
      <c r="A181" s="30">
        <v>58</v>
      </c>
      <c r="B181" s="77" t="s">
        <v>456</v>
      </c>
      <c r="C181" s="77"/>
      <c r="D181" s="77" t="s">
        <v>1120</v>
      </c>
      <c r="E181" s="77" t="s">
        <v>25</v>
      </c>
      <c r="F181" s="77">
        <v>1870</v>
      </c>
      <c r="G181" s="175">
        <v>55912.03</v>
      </c>
      <c r="H181" s="2" t="s">
        <v>40</v>
      </c>
      <c r="I181" s="193" t="s">
        <v>415</v>
      </c>
      <c r="J181" s="77" t="s">
        <v>548</v>
      </c>
      <c r="K181" s="89" t="s">
        <v>1083</v>
      </c>
      <c r="L181" s="89" t="s">
        <v>1084</v>
      </c>
      <c r="M181" s="89" t="s">
        <v>570</v>
      </c>
    </row>
    <row r="182" spans="1:13" s="126" customFormat="1" ht="12.75">
      <c r="A182" s="30">
        <v>59</v>
      </c>
      <c r="B182" s="77" t="s">
        <v>456</v>
      </c>
      <c r="C182" s="77"/>
      <c r="D182" s="77" t="s">
        <v>1120</v>
      </c>
      <c r="E182" s="77" t="s">
        <v>25</v>
      </c>
      <c r="F182" s="77">
        <v>1962</v>
      </c>
      <c r="G182" s="175">
        <v>51362.94</v>
      </c>
      <c r="H182" s="2" t="s">
        <v>40</v>
      </c>
      <c r="I182" s="193" t="s">
        <v>415</v>
      </c>
      <c r="J182" s="77" t="s">
        <v>549</v>
      </c>
      <c r="K182" s="89" t="s">
        <v>1083</v>
      </c>
      <c r="L182" s="89" t="s">
        <v>1084</v>
      </c>
      <c r="M182" s="89" t="s">
        <v>570</v>
      </c>
    </row>
    <row r="183" spans="1:13" s="126" customFormat="1" ht="12.75">
      <c r="A183" s="30">
        <v>60</v>
      </c>
      <c r="B183" s="77" t="s">
        <v>456</v>
      </c>
      <c r="C183" s="77"/>
      <c r="D183" s="77" t="s">
        <v>1120</v>
      </c>
      <c r="E183" s="77" t="s">
        <v>25</v>
      </c>
      <c r="F183" s="77">
        <v>1854</v>
      </c>
      <c r="G183" s="175">
        <v>68243.82</v>
      </c>
      <c r="H183" s="2" t="s">
        <v>40</v>
      </c>
      <c r="I183" s="193" t="s">
        <v>415</v>
      </c>
      <c r="J183" s="77" t="s">
        <v>550</v>
      </c>
      <c r="K183" s="89" t="s">
        <v>1083</v>
      </c>
      <c r="L183" s="89" t="s">
        <v>1084</v>
      </c>
      <c r="M183" s="89" t="s">
        <v>575</v>
      </c>
    </row>
    <row r="184" spans="1:13" s="126" customFormat="1" ht="12.75">
      <c r="A184" s="30">
        <v>61</v>
      </c>
      <c r="B184" s="77" t="s">
        <v>456</v>
      </c>
      <c r="C184" s="77"/>
      <c r="D184" s="77" t="s">
        <v>1120</v>
      </c>
      <c r="E184" s="77" t="s">
        <v>25</v>
      </c>
      <c r="F184" s="77">
        <v>1915</v>
      </c>
      <c r="G184" s="175">
        <v>11226.13</v>
      </c>
      <c r="H184" s="2" t="s">
        <v>40</v>
      </c>
      <c r="I184" s="193" t="s">
        <v>415</v>
      </c>
      <c r="J184" s="77" t="s">
        <v>551</v>
      </c>
      <c r="K184" s="89" t="s">
        <v>1083</v>
      </c>
      <c r="L184" s="89" t="s">
        <v>1084</v>
      </c>
      <c r="M184" s="89" t="s">
        <v>569</v>
      </c>
    </row>
    <row r="185" spans="1:13" s="126" customFormat="1" ht="12.75">
      <c r="A185" s="30">
        <v>62</v>
      </c>
      <c r="B185" s="77" t="s">
        <v>456</v>
      </c>
      <c r="C185" s="77"/>
      <c r="D185" s="77" t="s">
        <v>1120</v>
      </c>
      <c r="E185" s="77" t="s">
        <v>25</v>
      </c>
      <c r="F185" s="77">
        <v>1870</v>
      </c>
      <c r="G185" s="175">
        <v>89651.77</v>
      </c>
      <c r="H185" s="2" t="s">
        <v>40</v>
      </c>
      <c r="I185" s="193" t="s">
        <v>415</v>
      </c>
      <c r="J185" s="77" t="s">
        <v>552</v>
      </c>
      <c r="K185" s="89" t="s">
        <v>1083</v>
      </c>
      <c r="L185" s="89" t="s">
        <v>1084</v>
      </c>
      <c r="M185" s="89" t="s">
        <v>570</v>
      </c>
    </row>
    <row r="186" spans="1:13" s="126" customFormat="1" ht="38.25">
      <c r="A186" s="30">
        <v>63</v>
      </c>
      <c r="B186" s="77" t="s">
        <v>456</v>
      </c>
      <c r="C186" s="77"/>
      <c r="D186" s="77" t="s">
        <v>1120</v>
      </c>
      <c r="E186" s="77" t="s">
        <v>25</v>
      </c>
      <c r="F186" s="77" t="s">
        <v>461</v>
      </c>
      <c r="G186" s="175">
        <v>5348964.8</v>
      </c>
      <c r="H186" s="2" t="s">
        <v>40</v>
      </c>
      <c r="I186" s="80" t="s">
        <v>415</v>
      </c>
      <c r="J186" s="77" t="s">
        <v>553</v>
      </c>
      <c r="K186" s="89" t="s">
        <v>576</v>
      </c>
      <c r="L186" s="89" t="s">
        <v>574</v>
      </c>
      <c r="M186" s="89" t="s">
        <v>569</v>
      </c>
    </row>
    <row r="187" spans="1:13" s="126" customFormat="1" ht="12.75">
      <c r="A187" s="30">
        <v>64</v>
      </c>
      <c r="B187" s="77" t="s">
        <v>462</v>
      </c>
      <c r="C187" s="77"/>
      <c r="D187" s="77" t="s">
        <v>458</v>
      </c>
      <c r="E187" s="77" t="s">
        <v>25</v>
      </c>
      <c r="F187" s="77">
        <v>1900</v>
      </c>
      <c r="G187" s="175">
        <v>273000</v>
      </c>
      <c r="H187" s="2" t="s">
        <v>40</v>
      </c>
      <c r="I187" s="80" t="s">
        <v>415</v>
      </c>
      <c r="J187" s="77" t="s">
        <v>554</v>
      </c>
      <c r="K187" s="89" t="s">
        <v>1083</v>
      </c>
      <c r="L187" s="89" t="s">
        <v>1084</v>
      </c>
      <c r="M187" s="89" t="s">
        <v>570</v>
      </c>
    </row>
    <row r="188" spans="1:13" s="126" customFormat="1" ht="38.25">
      <c r="A188" s="30">
        <v>65</v>
      </c>
      <c r="B188" s="77" t="s">
        <v>462</v>
      </c>
      <c r="C188" s="77"/>
      <c r="D188" s="77" t="s">
        <v>458</v>
      </c>
      <c r="E188" s="77" t="s">
        <v>463</v>
      </c>
      <c r="F188" s="77" t="s">
        <v>464</v>
      </c>
      <c r="G188" s="175">
        <v>1631576.29</v>
      </c>
      <c r="H188" s="2" t="s">
        <v>40</v>
      </c>
      <c r="I188" s="81" t="s">
        <v>555</v>
      </c>
      <c r="J188" s="77" t="s">
        <v>556</v>
      </c>
      <c r="K188" s="89" t="s">
        <v>1083</v>
      </c>
      <c r="L188" s="89" t="s">
        <v>572</v>
      </c>
      <c r="M188" s="89" t="s">
        <v>577</v>
      </c>
    </row>
    <row r="189" spans="1:13" s="126" customFormat="1" ht="38.25">
      <c r="A189" s="30">
        <v>66</v>
      </c>
      <c r="B189" s="77" t="s">
        <v>462</v>
      </c>
      <c r="C189" s="77"/>
      <c r="D189" s="77" t="s">
        <v>457</v>
      </c>
      <c r="E189" s="77" t="s">
        <v>25</v>
      </c>
      <c r="F189" s="77">
        <v>1970</v>
      </c>
      <c r="G189" s="175">
        <v>142768.98</v>
      </c>
      <c r="H189" s="2" t="s">
        <v>40</v>
      </c>
      <c r="I189" s="81" t="s">
        <v>555</v>
      </c>
      <c r="J189" s="77" t="s">
        <v>557</v>
      </c>
      <c r="K189" s="89" t="s">
        <v>1083</v>
      </c>
      <c r="L189" s="89" t="s">
        <v>572</v>
      </c>
      <c r="M189" s="89" t="s">
        <v>578</v>
      </c>
    </row>
    <row r="190" spans="1:13" s="126" customFormat="1" ht="12.75">
      <c r="A190" s="30">
        <v>67</v>
      </c>
      <c r="B190" s="77" t="s">
        <v>462</v>
      </c>
      <c r="C190" s="77"/>
      <c r="D190" s="77" t="s">
        <v>458</v>
      </c>
      <c r="E190" s="77" t="s">
        <v>25</v>
      </c>
      <c r="F190" s="77">
        <v>1960</v>
      </c>
      <c r="G190" s="175">
        <v>14571.75</v>
      </c>
      <c r="H190" s="2" t="s">
        <v>40</v>
      </c>
      <c r="I190" s="80" t="s">
        <v>415</v>
      </c>
      <c r="J190" s="77" t="s">
        <v>558</v>
      </c>
      <c r="K190" s="89" t="s">
        <v>1083</v>
      </c>
      <c r="L190" s="89" t="s">
        <v>1084</v>
      </c>
      <c r="M190" s="89" t="s">
        <v>569</v>
      </c>
    </row>
    <row r="191" spans="1:13" s="126" customFormat="1" ht="12.75">
      <c r="A191" s="30">
        <v>68</v>
      </c>
      <c r="B191" s="77" t="s">
        <v>462</v>
      </c>
      <c r="C191" s="77"/>
      <c r="D191" s="77" t="s">
        <v>457</v>
      </c>
      <c r="E191" s="77" t="s">
        <v>25</v>
      </c>
      <c r="F191" s="77" t="s">
        <v>465</v>
      </c>
      <c r="G191" s="175">
        <v>26150</v>
      </c>
      <c r="H191" s="2" t="s">
        <v>40</v>
      </c>
      <c r="I191" s="80" t="s">
        <v>415</v>
      </c>
      <c r="J191" s="77" t="s">
        <v>559</v>
      </c>
      <c r="K191" s="89" t="s">
        <v>1083</v>
      </c>
      <c r="L191" s="89" t="s">
        <v>1084</v>
      </c>
      <c r="M191" s="89" t="s">
        <v>570</v>
      </c>
    </row>
    <row r="192" spans="1:13" s="126" customFormat="1" ht="12.75">
      <c r="A192" s="30">
        <v>69</v>
      </c>
      <c r="B192" s="77" t="s">
        <v>466</v>
      </c>
      <c r="C192" s="77"/>
      <c r="D192" s="77" t="s">
        <v>1120</v>
      </c>
      <c r="E192" s="77" t="s">
        <v>25</v>
      </c>
      <c r="F192" s="77">
        <v>1973</v>
      </c>
      <c r="G192" s="175">
        <v>25601.79</v>
      </c>
      <c r="H192" s="2" t="s">
        <v>40</v>
      </c>
      <c r="I192" s="80" t="s">
        <v>560</v>
      </c>
      <c r="J192" s="77" t="s">
        <v>561</v>
      </c>
      <c r="K192" s="89" t="s">
        <v>1083</v>
      </c>
      <c r="L192" s="89" t="s">
        <v>572</v>
      </c>
      <c r="M192" s="89" t="s">
        <v>573</v>
      </c>
    </row>
    <row r="193" spans="1:13" s="126" customFormat="1" ht="25.5">
      <c r="A193" s="30">
        <v>70</v>
      </c>
      <c r="B193" s="77" t="s">
        <v>462</v>
      </c>
      <c r="C193" s="77"/>
      <c r="D193" s="77" t="s">
        <v>458</v>
      </c>
      <c r="E193" s="77" t="s">
        <v>25</v>
      </c>
      <c r="F193" s="77">
        <v>1987</v>
      </c>
      <c r="G193" s="175">
        <v>105</v>
      </c>
      <c r="H193" s="2" t="s">
        <v>40</v>
      </c>
      <c r="I193" s="80" t="s">
        <v>415</v>
      </c>
      <c r="J193" s="77" t="s">
        <v>562</v>
      </c>
      <c r="K193" s="89" t="s">
        <v>1083</v>
      </c>
      <c r="L193" s="89" t="s">
        <v>572</v>
      </c>
      <c r="M193" s="89" t="s">
        <v>573</v>
      </c>
    </row>
    <row r="194" spans="1:13" s="124" customFormat="1" ht="25.5">
      <c r="A194" s="30">
        <v>71</v>
      </c>
      <c r="B194" s="77" t="s">
        <v>462</v>
      </c>
      <c r="C194" s="77"/>
      <c r="D194" s="77" t="s">
        <v>458</v>
      </c>
      <c r="E194" s="77" t="s">
        <v>25</v>
      </c>
      <c r="F194" s="77">
        <v>1976</v>
      </c>
      <c r="G194" s="175">
        <v>17261</v>
      </c>
      <c r="H194" s="2" t="s">
        <v>40</v>
      </c>
      <c r="I194" s="80" t="s">
        <v>415</v>
      </c>
      <c r="J194" s="77" t="s">
        <v>563</v>
      </c>
      <c r="K194" s="89" t="s">
        <v>1083</v>
      </c>
      <c r="L194" s="89" t="s">
        <v>572</v>
      </c>
      <c r="M194" s="89" t="s">
        <v>573</v>
      </c>
    </row>
    <row r="195" spans="1:13" s="124" customFormat="1" ht="12.75">
      <c r="A195" s="30">
        <v>72</v>
      </c>
      <c r="B195" s="77" t="s">
        <v>462</v>
      </c>
      <c r="C195" s="77"/>
      <c r="D195" s="77" t="s">
        <v>458</v>
      </c>
      <c r="E195" s="77" t="s">
        <v>25</v>
      </c>
      <c r="F195" s="77">
        <v>1976</v>
      </c>
      <c r="G195" s="175">
        <v>1018</v>
      </c>
      <c r="H195" s="2" t="s">
        <v>40</v>
      </c>
      <c r="I195" s="80" t="s">
        <v>415</v>
      </c>
      <c r="J195" s="77" t="s">
        <v>564</v>
      </c>
      <c r="K195" s="89" t="s">
        <v>1083</v>
      </c>
      <c r="L195" s="89" t="s">
        <v>572</v>
      </c>
      <c r="M195" s="89" t="s">
        <v>579</v>
      </c>
    </row>
    <row r="196" spans="1:13" s="124" customFormat="1" ht="25.5">
      <c r="A196" s="30">
        <v>73</v>
      </c>
      <c r="B196" s="77" t="s">
        <v>462</v>
      </c>
      <c r="C196" s="77"/>
      <c r="D196" s="77" t="s">
        <v>458</v>
      </c>
      <c r="E196" s="77" t="s">
        <v>25</v>
      </c>
      <c r="F196" s="77">
        <v>1973</v>
      </c>
      <c r="G196" s="175">
        <v>4425</v>
      </c>
      <c r="H196" s="2" t="s">
        <v>40</v>
      </c>
      <c r="I196" s="80" t="s">
        <v>415</v>
      </c>
      <c r="J196" s="77" t="s">
        <v>565</v>
      </c>
      <c r="K196" s="89" t="s">
        <v>1083</v>
      </c>
      <c r="L196" s="89" t="s">
        <v>572</v>
      </c>
      <c r="M196" s="89" t="s">
        <v>573</v>
      </c>
    </row>
    <row r="197" spans="1:13" s="124" customFormat="1" ht="12.75">
      <c r="A197" s="30">
        <v>74</v>
      </c>
      <c r="B197" s="77" t="s">
        <v>462</v>
      </c>
      <c r="C197" s="77"/>
      <c r="D197" s="77" t="s">
        <v>458</v>
      </c>
      <c r="E197" s="77" t="s">
        <v>25</v>
      </c>
      <c r="F197" s="77">
        <v>1973</v>
      </c>
      <c r="G197" s="175">
        <v>4425</v>
      </c>
      <c r="H197" s="2" t="s">
        <v>40</v>
      </c>
      <c r="I197" s="80" t="s">
        <v>415</v>
      </c>
      <c r="J197" s="77" t="s">
        <v>566</v>
      </c>
      <c r="K197" s="89" t="s">
        <v>1083</v>
      </c>
      <c r="L197" s="89" t="s">
        <v>572</v>
      </c>
      <c r="M197" s="89" t="s">
        <v>573</v>
      </c>
    </row>
    <row r="198" spans="1:13" s="124" customFormat="1" ht="12.75">
      <c r="A198" s="30">
        <v>75</v>
      </c>
      <c r="B198" s="77" t="s">
        <v>467</v>
      </c>
      <c r="C198" s="77"/>
      <c r="D198" s="77" t="s">
        <v>1120</v>
      </c>
      <c r="E198" s="77" t="s">
        <v>25</v>
      </c>
      <c r="F198" s="77">
        <v>1980</v>
      </c>
      <c r="G198" s="175">
        <v>125000</v>
      </c>
      <c r="H198" s="2" t="s">
        <v>40</v>
      </c>
      <c r="I198" s="81" t="s">
        <v>567</v>
      </c>
      <c r="J198" s="77" t="s">
        <v>568</v>
      </c>
      <c r="K198" s="89" t="s">
        <v>1083</v>
      </c>
      <c r="L198" s="89" t="s">
        <v>572</v>
      </c>
      <c r="M198" s="89" t="s">
        <v>573</v>
      </c>
    </row>
    <row r="199" spans="1:13" s="124" customFormat="1" ht="38.25">
      <c r="A199" s="30">
        <v>76</v>
      </c>
      <c r="B199" s="77" t="s">
        <v>466</v>
      </c>
      <c r="C199" s="77"/>
      <c r="D199" s="77" t="s">
        <v>1120</v>
      </c>
      <c r="E199" s="77" t="s">
        <v>468</v>
      </c>
      <c r="F199" s="77" t="s">
        <v>469</v>
      </c>
      <c r="G199" s="175">
        <v>82880</v>
      </c>
      <c r="H199" s="2" t="s">
        <v>40</v>
      </c>
      <c r="I199" s="80" t="s">
        <v>470</v>
      </c>
      <c r="J199" s="77" t="s">
        <v>471</v>
      </c>
      <c r="K199" s="85" t="s">
        <v>474</v>
      </c>
      <c r="L199" s="85" t="s">
        <v>475</v>
      </c>
      <c r="M199" s="89" t="s">
        <v>476</v>
      </c>
    </row>
    <row r="200" spans="1:13" s="124" customFormat="1" ht="12.75">
      <c r="A200" s="30">
        <v>77</v>
      </c>
      <c r="B200" s="77" t="s">
        <v>466</v>
      </c>
      <c r="C200" s="77"/>
      <c r="D200" s="77" t="s">
        <v>1120</v>
      </c>
      <c r="E200" s="77" t="s">
        <v>1126</v>
      </c>
      <c r="F200" s="77">
        <v>1970</v>
      </c>
      <c r="G200" s="175">
        <v>94766</v>
      </c>
      <c r="H200" s="2" t="s">
        <v>40</v>
      </c>
      <c r="I200" s="80" t="s">
        <v>472</v>
      </c>
      <c r="J200" s="77" t="s">
        <v>473</v>
      </c>
      <c r="K200" s="85" t="s">
        <v>474</v>
      </c>
      <c r="L200" s="85" t="s">
        <v>572</v>
      </c>
      <c r="M200" s="89" t="s">
        <v>477</v>
      </c>
    </row>
    <row r="201" spans="1:13" s="124" customFormat="1" ht="12.75">
      <c r="A201" s="26"/>
      <c r="B201" s="277" t="s">
        <v>876</v>
      </c>
      <c r="C201" s="260"/>
      <c r="D201" s="1"/>
      <c r="E201" s="1"/>
      <c r="F201" s="1"/>
      <c r="G201" s="47">
        <f>SUM(G124:G200)</f>
        <v>27148802.019999996</v>
      </c>
      <c r="H201" s="234"/>
      <c r="I201" s="37"/>
      <c r="J201" s="15"/>
      <c r="K201" s="36"/>
      <c r="L201" s="36"/>
      <c r="M201" s="36"/>
    </row>
    <row r="202" spans="1:13" s="124" customFormat="1" ht="12.75">
      <c r="A202" s="256" t="s">
        <v>634</v>
      </c>
      <c r="B202" s="256"/>
      <c r="C202" s="256"/>
      <c r="D202" s="256"/>
      <c r="E202" s="256"/>
      <c r="F202" s="256"/>
      <c r="G202" s="256"/>
      <c r="H202" s="106"/>
      <c r="I202" s="62"/>
      <c r="J202" s="62"/>
      <c r="K202" s="88"/>
      <c r="L202" s="88"/>
      <c r="M202" s="88"/>
    </row>
    <row r="203" spans="1:13" s="124" customFormat="1" ht="51">
      <c r="A203" s="1">
        <v>1</v>
      </c>
      <c r="B203" s="1" t="s">
        <v>634</v>
      </c>
      <c r="C203" s="2" t="s">
        <v>635</v>
      </c>
      <c r="D203" s="31" t="s">
        <v>1080</v>
      </c>
      <c r="E203" s="32" t="s">
        <v>1080</v>
      </c>
      <c r="F203" s="181" t="s">
        <v>636</v>
      </c>
      <c r="G203" s="38">
        <v>365293.44</v>
      </c>
      <c r="H203" s="2" t="s">
        <v>40</v>
      </c>
      <c r="I203" s="36" t="s">
        <v>637</v>
      </c>
      <c r="J203" s="19" t="s">
        <v>638</v>
      </c>
      <c r="K203" s="19"/>
      <c r="L203" s="19"/>
      <c r="M203" s="19"/>
    </row>
    <row r="204" spans="1:13" s="124" customFormat="1" ht="25.5">
      <c r="A204" s="1">
        <v>2</v>
      </c>
      <c r="B204" s="1" t="s">
        <v>639</v>
      </c>
      <c r="C204" s="2"/>
      <c r="D204" s="31"/>
      <c r="E204" s="32"/>
      <c r="F204" s="182">
        <v>1977</v>
      </c>
      <c r="G204" s="38">
        <v>3790.44</v>
      </c>
      <c r="H204" s="2" t="s">
        <v>40</v>
      </c>
      <c r="I204" s="25"/>
      <c r="J204" s="19" t="s">
        <v>638</v>
      </c>
      <c r="K204" s="19"/>
      <c r="L204" s="19"/>
      <c r="M204" s="19"/>
    </row>
    <row r="205" spans="1:13" s="124" customFormat="1" ht="12.75">
      <c r="A205" s="26"/>
      <c r="B205" s="277" t="s">
        <v>876</v>
      </c>
      <c r="C205" s="260"/>
      <c r="D205" s="1"/>
      <c r="E205" s="1"/>
      <c r="F205" s="1"/>
      <c r="G205" s="47">
        <f>SUM(G203:G204)</f>
        <v>369083.88</v>
      </c>
      <c r="H205" s="117"/>
      <c r="I205" s="37"/>
      <c r="J205" s="15"/>
      <c r="K205" s="36"/>
      <c r="L205" s="36"/>
      <c r="M205" s="36"/>
    </row>
    <row r="206" spans="1:13" s="124" customFormat="1" ht="12.75">
      <c r="A206" s="256" t="s">
        <v>1074</v>
      </c>
      <c r="B206" s="256"/>
      <c r="C206" s="256"/>
      <c r="D206" s="256"/>
      <c r="E206" s="256"/>
      <c r="F206" s="256"/>
      <c r="G206" s="256"/>
      <c r="H206" s="106"/>
      <c r="I206" s="62"/>
      <c r="J206" s="62"/>
      <c r="K206" s="88"/>
      <c r="L206" s="88"/>
      <c r="M206" s="88"/>
    </row>
    <row r="207" spans="1:13" s="124" customFormat="1" ht="63.75">
      <c r="A207" s="187">
        <v>1</v>
      </c>
      <c r="B207" s="187" t="s">
        <v>146</v>
      </c>
      <c r="C207" s="127"/>
      <c r="D207" s="31"/>
      <c r="E207" s="32"/>
      <c r="F207" s="187">
        <v>1961</v>
      </c>
      <c r="G207" s="190">
        <v>965580.68</v>
      </c>
      <c r="H207" s="2" t="s">
        <v>40</v>
      </c>
      <c r="I207" s="191" t="s">
        <v>147</v>
      </c>
      <c r="J207" s="187" t="s">
        <v>148</v>
      </c>
      <c r="K207" s="188" t="s">
        <v>149</v>
      </c>
      <c r="L207" s="188" t="s">
        <v>150</v>
      </c>
      <c r="M207" s="189" t="s">
        <v>151</v>
      </c>
    </row>
    <row r="208" spans="1:13" s="124" customFormat="1" ht="12.75">
      <c r="A208" s="26"/>
      <c r="B208" s="277" t="s">
        <v>876</v>
      </c>
      <c r="C208" s="260"/>
      <c r="D208" s="1"/>
      <c r="E208" s="1"/>
      <c r="F208" s="1"/>
      <c r="G208" s="47">
        <f>SUM(G207)</f>
        <v>965580.68</v>
      </c>
      <c r="H208" s="117"/>
      <c r="I208" s="37"/>
      <c r="J208" s="15"/>
      <c r="K208" s="36"/>
      <c r="L208" s="36"/>
      <c r="M208" s="36"/>
    </row>
    <row r="209" spans="1:13" s="124" customFormat="1" ht="13.5" thickBot="1">
      <c r="A209" s="9"/>
      <c r="B209" s="9"/>
      <c r="C209" s="11"/>
      <c r="D209" s="28"/>
      <c r="E209" s="255"/>
      <c r="F209" s="87"/>
      <c r="G209" s="95"/>
      <c r="H209" s="11"/>
      <c r="I209" s="9"/>
      <c r="J209" s="9"/>
      <c r="K209" s="23"/>
      <c r="L209" s="23"/>
      <c r="M209" s="23"/>
    </row>
    <row r="210" spans="2:13" ht="13.5" thickBot="1">
      <c r="B210" s="192"/>
      <c r="D210" s="235"/>
      <c r="F210" s="239" t="s">
        <v>152</v>
      </c>
      <c r="G210" s="239">
        <v>89680074.6</v>
      </c>
      <c r="I210" s="254"/>
      <c r="K210" s="9"/>
      <c r="L210" s="9"/>
      <c r="M210" s="9"/>
    </row>
    <row r="211" spans="1:13" s="124" customFormat="1" ht="12.75">
      <c r="A211" s="9"/>
      <c r="B211" s="9"/>
      <c r="C211" s="11"/>
      <c r="D211" s="236"/>
      <c r="E211" s="255"/>
      <c r="F211" s="87"/>
      <c r="G211" s="237"/>
      <c r="H211" s="11"/>
      <c r="I211" s="11"/>
      <c r="J211" s="9"/>
      <c r="K211" s="23"/>
      <c r="L211" s="23"/>
      <c r="M211" s="23"/>
    </row>
    <row r="212" spans="1:13" s="124" customFormat="1" ht="12.75">
      <c r="A212" s="9"/>
      <c r="B212" s="9"/>
      <c r="C212" s="11"/>
      <c r="D212" s="236"/>
      <c r="E212" s="29"/>
      <c r="F212" s="9"/>
      <c r="G212" s="95"/>
      <c r="H212" s="238"/>
      <c r="I212" s="95"/>
      <c r="J212" s="9"/>
      <c r="K212" s="23"/>
      <c r="L212" s="23"/>
      <c r="M212" s="23"/>
    </row>
    <row r="213" spans="1:13" s="124" customFormat="1" ht="12.75">
      <c r="A213" s="9"/>
      <c r="B213" s="9"/>
      <c r="C213" s="11"/>
      <c r="D213" s="236"/>
      <c r="E213" s="29"/>
      <c r="F213" s="9"/>
      <c r="G213" s="95"/>
      <c r="H213" s="242"/>
      <c r="I213" s="240"/>
      <c r="J213" s="9"/>
      <c r="K213" s="23"/>
      <c r="L213" s="23"/>
      <c r="M213" s="23"/>
    </row>
    <row r="214" spans="1:13" s="124" customFormat="1" ht="12.75">
      <c r="A214" s="9"/>
      <c r="B214" s="9"/>
      <c r="C214" s="11"/>
      <c r="D214" s="236"/>
      <c r="E214" s="29"/>
      <c r="F214" s="9"/>
      <c r="G214" s="95"/>
      <c r="H214" s="11"/>
      <c r="I214" s="9"/>
      <c r="J214" s="9"/>
      <c r="K214" s="23"/>
      <c r="L214" s="23"/>
      <c r="M214" s="23"/>
    </row>
    <row r="215" spans="1:13" s="124" customFormat="1" ht="12.75">
      <c r="A215" s="9"/>
      <c r="B215" s="9"/>
      <c r="C215" s="11"/>
      <c r="D215" s="28"/>
      <c r="E215" s="29"/>
      <c r="F215" s="9"/>
      <c r="G215" s="95"/>
      <c r="H215" s="237"/>
      <c r="I215" s="9"/>
      <c r="J215" s="9"/>
      <c r="K215" s="23"/>
      <c r="L215" s="23"/>
      <c r="M215" s="23"/>
    </row>
    <row r="216" spans="1:13" s="124" customFormat="1" ht="12.75">
      <c r="A216" s="9"/>
      <c r="B216" s="9"/>
      <c r="C216" s="11"/>
      <c r="D216" s="28"/>
      <c r="E216" s="29"/>
      <c r="F216" s="9"/>
      <c r="G216" s="95"/>
      <c r="H216" s="237"/>
      <c r="I216" s="95"/>
      <c r="J216" s="9"/>
      <c r="K216" s="23"/>
      <c r="L216" s="23"/>
      <c r="M216" s="23"/>
    </row>
    <row r="217" spans="1:13" s="124" customFormat="1" ht="12.75">
      <c r="A217" s="9"/>
      <c r="B217" s="9"/>
      <c r="C217" s="11"/>
      <c r="D217" s="28"/>
      <c r="E217" s="29"/>
      <c r="F217" s="9"/>
      <c r="G217" s="95"/>
      <c r="H217" s="237"/>
      <c r="I217" s="95"/>
      <c r="J217" s="9"/>
      <c r="K217" s="23"/>
      <c r="L217" s="23"/>
      <c r="M217" s="23"/>
    </row>
    <row r="218" spans="1:13" s="124" customFormat="1" ht="12.75">
      <c r="A218" s="9"/>
      <c r="B218" s="9"/>
      <c r="C218" s="11"/>
      <c r="D218" s="28"/>
      <c r="E218" s="29"/>
      <c r="F218" s="9"/>
      <c r="G218" s="95"/>
      <c r="H218" s="11"/>
      <c r="I218" s="9"/>
      <c r="J218" s="9"/>
      <c r="K218" s="23"/>
      <c r="L218" s="23"/>
      <c r="M218" s="23"/>
    </row>
    <row r="219" spans="1:13" s="124" customFormat="1" ht="12.75">
      <c r="A219" s="9"/>
      <c r="B219" s="9"/>
      <c r="C219" s="11"/>
      <c r="D219" s="28"/>
      <c r="E219" s="29"/>
      <c r="F219" s="9"/>
      <c r="G219" s="95"/>
      <c r="H219" s="11"/>
      <c r="I219" s="9"/>
      <c r="J219" s="9"/>
      <c r="K219" s="23"/>
      <c r="L219" s="23"/>
      <c r="M219" s="23"/>
    </row>
    <row r="220" spans="1:13" s="124" customFormat="1" ht="12.75">
      <c r="A220" s="9"/>
      <c r="B220" s="9"/>
      <c r="C220" s="11"/>
      <c r="D220" s="28"/>
      <c r="E220" s="29"/>
      <c r="F220" s="9"/>
      <c r="G220" s="95"/>
      <c r="H220" s="11"/>
      <c r="I220" s="9"/>
      <c r="J220" s="9"/>
      <c r="K220" s="23"/>
      <c r="L220" s="23"/>
      <c r="M220" s="23"/>
    </row>
    <row r="221" spans="1:13" s="124" customFormat="1" ht="12.75">
      <c r="A221" s="9"/>
      <c r="B221" s="9"/>
      <c r="C221" s="11"/>
      <c r="D221" s="28"/>
      <c r="E221" s="29"/>
      <c r="F221" s="9"/>
      <c r="G221" s="95"/>
      <c r="H221" s="11"/>
      <c r="I221" s="243"/>
      <c r="J221" s="9"/>
      <c r="K221" s="23"/>
      <c r="L221" s="23"/>
      <c r="M221" s="23"/>
    </row>
  </sheetData>
  <sheetProtection/>
  <mergeCells count="70">
    <mergeCell ref="H3:H4"/>
    <mergeCell ref="A1:F1"/>
    <mergeCell ref="K45:K47"/>
    <mergeCell ref="L45:L47"/>
    <mergeCell ref="A45:A47"/>
    <mergeCell ref="M45:M47"/>
    <mergeCell ref="B3:B4"/>
    <mergeCell ref="C3:C4"/>
    <mergeCell ref="D3:D4"/>
    <mergeCell ref="F3:F4"/>
    <mergeCell ref="A16:C16"/>
    <mergeCell ref="I3:I4"/>
    <mergeCell ref="J3:J4"/>
    <mergeCell ref="K3:M3"/>
    <mergeCell ref="A28:C28"/>
    <mergeCell ref="A26:G26"/>
    <mergeCell ref="A14:G14"/>
    <mergeCell ref="E3:E4"/>
    <mergeCell ref="A5:E5"/>
    <mergeCell ref="A13:C13"/>
    <mergeCell ref="A3:A4"/>
    <mergeCell ref="A41:G41"/>
    <mergeCell ref="A38:G38"/>
    <mergeCell ref="B40:C40"/>
    <mergeCell ref="B37:C37"/>
    <mergeCell ref="A32:G32"/>
    <mergeCell ref="G3:G4"/>
    <mergeCell ref="A31:C31"/>
    <mergeCell ref="A23:G23"/>
    <mergeCell ref="A17:G17"/>
    <mergeCell ref="A20:G20"/>
    <mergeCell ref="B22:C22"/>
    <mergeCell ref="A25:C25"/>
    <mergeCell ref="A19:C19"/>
    <mergeCell ref="A29:G29"/>
    <mergeCell ref="A44:G44"/>
    <mergeCell ref="A50:G50"/>
    <mergeCell ref="A49:C49"/>
    <mergeCell ref="A43:C43"/>
    <mergeCell ref="B45:B47"/>
    <mergeCell ref="C45:C47"/>
    <mergeCell ref="D45:D47"/>
    <mergeCell ref="E45:E47"/>
    <mergeCell ref="F45:F47"/>
    <mergeCell ref="G45:G47"/>
    <mergeCell ref="A76:G76"/>
    <mergeCell ref="A90:C90"/>
    <mergeCell ref="A52:C52"/>
    <mergeCell ref="A53:G53"/>
    <mergeCell ref="A57:C57"/>
    <mergeCell ref="A58:G58"/>
    <mergeCell ref="B102:D102"/>
    <mergeCell ref="B105:D105"/>
    <mergeCell ref="B122:D122"/>
    <mergeCell ref="A202:G202"/>
    <mergeCell ref="A103:G103"/>
    <mergeCell ref="A106:G106"/>
    <mergeCell ref="A107:G107"/>
    <mergeCell ref="A123:G123"/>
    <mergeCell ref="B201:C201"/>
    <mergeCell ref="H45:H47"/>
    <mergeCell ref="B205:C205"/>
    <mergeCell ref="B208:C208"/>
    <mergeCell ref="A206:G206"/>
    <mergeCell ref="A91:G91"/>
    <mergeCell ref="A65:C65"/>
    <mergeCell ref="A66:G66"/>
    <mergeCell ref="A68:C68"/>
    <mergeCell ref="A69:G69"/>
    <mergeCell ref="A75:C7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scale="42" r:id="rId3"/>
  <headerFooter alignWithMargins="0">
    <oddFooter>&amp;CStrona &amp;P z &amp;N</oddFooter>
  </headerFooter>
  <rowBreaks count="3" manualBreakCount="3">
    <brk id="20" max="12" man="1"/>
    <brk id="31" max="12" man="1"/>
    <brk id="11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2"/>
  <sheetViews>
    <sheetView zoomScaleSheetLayoutView="75" zoomScalePageLayoutView="0" workbookViewId="0" topLeftCell="A835">
      <selection activeCell="D822" sqref="D822"/>
    </sheetView>
  </sheetViews>
  <sheetFormatPr defaultColWidth="9.140625" defaultRowHeight="12.75"/>
  <cols>
    <col min="1" max="1" width="5.57421875" style="9" customWidth="1"/>
    <col min="2" max="2" width="47.57421875" style="23" customWidth="1"/>
    <col min="3" max="3" width="15.421875" style="11" customWidth="1"/>
    <col min="4" max="4" width="18.421875" style="28" customWidth="1"/>
    <col min="5" max="5" width="13.8515625" style="0" bestFit="1" customWidth="1"/>
    <col min="6" max="6" width="11.140625" style="0" customWidth="1"/>
  </cols>
  <sheetData>
    <row r="1" spans="1:4" s="9" customFormat="1" ht="12.75">
      <c r="A1" s="22" t="s">
        <v>702</v>
      </c>
      <c r="B1" s="23"/>
      <c r="C1" s="11"/>
      <c r="D1" s="39"/>
    </row>
    <row r="2" spans="2:4" s="9" customFormat="1" ht="12.75">
      <c r="B2" s="23"/>
      <c r="C2" s="11"/>
      <c r="D2" s="28"/>
    </row>
    <row r="3" spans="1:4" s="9" customFormat="1" ht="12.75">
      <c r="A3" s="283" t="s">
        <v>881</v>
      </c>
      <c r="B3" s="283"/>
      <c r="C3" s="283"/>
      <c r="D3" s="283"/>
    </row>
    <row r="4" spans="1:4" s="9" customFormat="1" ht="25.5">
      <c r="A4" s="3" t="s">
        <v>777</v>
      </c>
      <c r="B4" s="3" t="s">
        <v>995</v>
      </c>
      <c r="C4" s="3" t="s">
        <v>996</v>
      </c>
      <c r="D4" s="51" t="s">
        <v>997</v>
      </c>
    </row>
    <row r="5" spans="1:4" s="9" customFormat="1" ht="12.75" customHeight="1">
      <c r="A5" s="284" t="s">
        <v>1026</v>
      </c>
      <c r="B5" s="285"/>
      <c r="C5" s="285"/>
      <c r="D5" s="286"/>
    </row>
    <row r="6" spans="1:4" s="87" customFormat="1" ht="12.75">
      <c r="A6" s="114">
        <v>1</v>
      </c>
      <c r="B6" s="209" t="s">
        <v>186</v>
      </c>
      <c r="C6" s="215" t="s">
        <v>187</v>
      </c>
      <c r="D6" s="213">
        <v>1281</v>
      </c>
    </row>
    <row r="7" spans="1:4" s="87" customFormat="1" ht="12.75">
      <c r="A7" s="114">
        <v>2</v>
      </c>
      <c r="B7" s="209" t="s">
        <v>188</v>
      </c>
      <c r="C7" s="215" t="s">
        <v>187</v>
      </c>
      <c r="D7" s="213">
        <v>614.88</v>
      </c>
    </row>
    <row r="8" spans="1:4" s="87" customFormat="1" ht="12.75">
      <c r="A8" s="114">
        <v>3</v>
      </c>
      <c r="B8" s="209" t="s">
        <v>188</v>
      </c>
      <c r="C8" s="215" t="s">
        <v>187</v>
      </c>
      <c r="D8" s="213">
        <v>614.88</v>
      </c>
    </row>
    <row r="9" spans="1:4" s="87" customFormat="1" ht="12.75">
      <c r="A9" s="114">
        <v>4</v>
      </c>
      <c r="B9" s="209" t="s">
        <v>188</v>
      </c>
      <c r="C9" s="215" t="s">
        <v>187</v>
      </c>
      <c r="D9" s="213">
        <v>614.88</v>
      </c>
    </row>
    <row r="10" spans="1:4" s="87" customFormat="1" ht="12.75">
      <c r="A10" s="114">
        <v>5</v>
      </c>
      <c r="B10" s="209" t="s">
        <v>188</v>
      </c>
      <c r="C10" s="215" t="s">
        <v>187</v>
      </c>
      <c r="D10" s="213">
        <v>614.88</v>
      </c>
    </row>
    <row r="11" spans="1:4" s="87" customFormat="1" ht="12.75">
      <c r="A11" s="114">
        <v>6</v>
      </c>
      <c r="B11" s="209" t="s">
        <v>188</v>
      </c>
      <c r="C11" s="215" t="s">
        <v>187</v>
      </c>
      <c r="D11" s="213">
        <v>614.88</v>
      </c>
    </row>
    <row r="12" spans="1:4" s="87" customFormat="1" ht="12.75">
      <c r="A12" s="114">
        <v>7</v>
      </c>
      <c r="B12" s="209" t="s">
        <v>188</v>
      </c>
      <c r="C12" s="215" t="s">
        <v>187</v>
      </c>
      <c r="D12" s="213">
        <v>614.88</v>
      </c>
    </row>
    <row r="13" spans="1:4" s="87" customFormat="1" ht="12.75">
      <c r="A13" s="114">
        <v>8</v>
      </c>
      <c r="B13" s="209" t="s">
        <v>188</v>
      </c>
      <c r="C13" s="215" t="s">
        <v>187</v>
      </c>
      <c r="D13" s="213">
        <v>614.88</v>
      </c>
    </row>
    <row r="14" spans="1:4" s="87" customFormat="1" ht="12.75">
      <c r="A14" s="114">
        <v>9</v>
      </c>
      <c r="B14" s="209" t="s">
        <v>188</v>
      </c>
      <c r="C14" s="215" t="s">
        <v>187</v>
      </c>
      <c r="D14" s="213">
        <v>614.88</v>
      </c>
    </row>
    <row r="15" spans="1:4" s="87" customFormat="1" ht="12.75">
      <c r="A15" s="114">
        <v>10</v>
      </c>
      <c r="B15" s="209" t="s">
        <v>188</v>
      </c>
      <c r="C15" s="215" t="s">
        <v>187</v>
      </c>
      <c r="D15" s="213">
        <v>614.88</v>
      </c>
    </row>
    <row r="16" spans="1:4" s="87" customFormat="1" ht="12.75">
      <c r="A16" s="114">
        <v>11</v>
      </c>
      <c r="B16" s="209" t="s">
        <v>188</v>
      </c>
      <c r="C16" s="215" t="s">
        <v>187</v>
      </c>
      <c r="D16" s="213">
        <v>614.88</v>
      </c>
    </row>
    <row r="17" spans="1:4" s="87" customFormat="1" ht="12.75">
      <c r="A17" s="114">
        <v>12</v>
      </c>
      <c r="B17" s="209" t="s">
        <v>188</v>
      </c>
      <c r="C17" s="215" t="s">
        <v>187</v>
      </c>
      <c r="D17" s="213">
        <v>614.88</v>
      </c>
    </row>
    <row r="18" spans="1:4" s="87" customFormat="1" ht="12.75">
      <c r="A18" s="114">
        <v>13</v>
      </c>
      <c r="B18" s="209" t="s">
        <v>188</v>
      </c>
      <c r="C18" s="215" t="s">
        <v>187</v>
      </c>
      <c r="D18" s="213">
        <v>614.88</v>
      </c>
    </row>
    <row r="19" spans="1:4" s="87" customFormat="1" ht="12.75">
      <c r="A19" s="114">
        <v>14</v>
      </c>
      <c r="B19" s="209" t="s">
        <v>188</v>
      </c>
      <c r="C19" s="215" t="s">
        <v>187</v>
      </c>
      <c r="D19" s="213">
        <v>614.88</v>
      </c>
    </row>
    <row r="20" spans="1:4" s="87" customFormat="1" ht="12.75">
      <c r="A20" s="114">
        <v>15</v>
      </c>
      <c r="B20" s="209" t="s">
        <v>188</v>
      </c>
      <c r="C20" s="215" t="s">
        <v>187</v>
      </c>
      <c r="D20" s="213">
        <v>614.88</v>
      </c>
    </row>
    <row r="21" spans="1:4" s="87" customFormat="1" ht="12.75">
      <c r="A21" s="114">
        <v>16</v>
      </c>
      <c r="B21" s="209" t="s">
        <v>188</v>
      </c>
      <c r="C21" s="215" t="s">
        <v>187</v>
      </c>
      <c r="D21" s="213">
        <v>614.88</v>
      </c>
    </row>
    <row r="22" spans="1:4" s="87" customFormat="1" ht="12.75">
      <c r="A22" s="114">
        <v>17</v>
      </c>
      <c r="B22" s="209" t="s">
        <v>188</v>
      </c>
      <c r="C22" s="215" t="s">
        <v>187</v>
      </c>
      <c r="D22" s="213">
        <v>614.88</v>
      </c>
    </row>
    <row r="23" spans="1:4" s="87" customFormat="1" ht="12.75">
      <c r="A23" s="114">
        <v>18</v>
      </c>
      <c r="B23" s="209" t="s">
        <v>189</v>
      </c>
      <c r="C23" s="215" t="s">
        <v>187</v>
      </c>
      <c r="D23" s="213">
        <v>1708</v>
      </c>
    </row>
    <row r="24" spans="1:4" s="87" customFormat="1" ht="12.75">
      <c r="A24" s="114">
        <v>19</v>
      </c>
      <c r="B24" s="209" t="s">
        <v>189</v>
      </c>
      <c r="C24" s="215" t="s">
        <v>187</v>
      </c>
      <c r="D24" s="213">
        <v>2684</v>
      </c>
    </row>
    <row r="25" spans="1:4" s="87" customFormat="1" ht="12.75">
      <c r="A25" s="114">
        <v>20</v>
      </c>
      <c r="B25" s="209" t="s">
        <v>190</v>
      </c>
      <c r="C25" s="215" t="s">
        <v>187</v>
      </c>
      <c r="D25" s="213">
        <v>2769.4</v>
      </c>
    </row>
    <row r="26" spans="1:4" s="87" customFormat="1" ht="12.75">
      <c r="A26" s="114">
        <v>21</v>
      </c>
      <c r="B26" s="209" t="s">
        <v>188</v>
      </c>
      <c r="C26" s="215" t="s">
        <v>187</v>
      </c>
      <c r="D26" s="213">
        <v>614.88</v>
      </c>
    </row>
    <row r="27" spans="1:4" s="87" customFormat="1" ht="12.75">
      <c r="A27" s="114">
        <v>22</v>
      </c>
      <c r="B27" s="209" t="s">
        <v>188</v>
      </c>
      <c r="C27" s="215" t="s">
        <v>187</v>
      </c>
      <c r="D27" s="213">
        <v>614.88</v>
      </c>
    </row>
    <row r="28" spans="1:4" s="87" customFormat="1" ht="12.75">
      <c r="A28" s="114">
        <v>23</v>
      </c>
      <c r="B28" s="209" t="s">
        <v>188</v>
      </c>
      <c r="C28" s="215" t="s">
        <v>187</v>
      </c>
      <c r="D28" s="213">
        <v>614.88</v>
      </c>
    </row>
    <row r="29" spans="1:4" s="87" customFormat="1" ht="12.75">
      <c r="A29" s="114">
        <v>24</v>
      </c>
      <c r="B29" s="209" t="s">
        <v>188</v>
      </c>
      <c r="C29" s="215" t="s">
        <v>187</v>
      </c>
      <c r="D29" s="213">
        <v>614.88</v>
      </c>
    </row>
    <row r="30" spans="1:4" s="87" customFormat="1" ht="12.75">
      <c r="A30" s="114">
        <v>25</v>
      </c>
      <c r="B30" s="209" t="s">
        <v>188</v>
      </c>
      <c r="C30" s="215" t="s">
        <v>187</v>
      </c>
      <c r="D30" s="213">
        <v>614.88</v>
      </c>
    </row>
    <row r="31" spans="1:4" s="87" customFormat="1" ht="12.75">
      <c r="A31" s="114">
        <v>26</v>
      </c>
      <c r="B31" s="209" t="s">
        <v>188</v>
      </c>
      <c r="C31" s="215" t="s">
        <v>187</v>
      </c>
      <c r="D31" s="213">
        <v>614.88</v>
      </c>
    </row>
    <row r="32" spans="1:4" s="87" customFormat="1" ht="12.75">
      <c r="A32" s="114">
        <v>27</v>
      </c>
      <c r="B32" s="209" t="s">
        <v>188</v>
      </c>
      <c r="C32" s="215" t="s">
        <v>187</v>
      </c>
      <c r="D32" s="213">
        <v>614.88</v>
      </c>
    </row>
    <row r="33" spans="1:4" s="87" customFormat="1" ht="12.75">
      <c r="A33" s="114">
        <v>28</v>
      </c>
      <c r="B33" s="209" t="s">
        <v>188</v>
      </c>
      <c r="C33" s="215" t="s">
        <v>187</v>
      </c>
      <c r="D33" s="213">
        <v>614.88</v>
      </c>
    </row>
    <row r="34" spans="1:4" s="87" customFormat="1" ht="12.75">
      <c r="A34" s="114">
        <v>29</v>
      </c>
      <c r="B34" s="209" t="s">
        <v>188</v>
      </c>
      <c r="C34" s="215" t="s">
        <v>187</v>
      </c>
      <c r="D34" s="213">
        <v>614.88</v>
      </c>
    </row>
    <row r="35" spans="1:4" s="87" customFormat="1" ht="12.75">
      <c r="A35" s="114">
        <v>30</v>
      </c>
      <c r="B35" s="209" t="s">
        <v>188</v>
      </c>
      <c r="C35" s="215" t="s">
        <v>187</v>
      </c>
      <c r="D35" s="213">
        <v>614.88</v>
      </c>
    </row>
    <row r="36" spans="1:4" s="87" customFormat="1" ht="12.75">
      <c r="A36" s="114">
        <v>31</v>
      </c>
      <c r="B36" s="209" t="s">
        <v>188</v>
      </c>
      <c r="C36" s="215" t="s">
        <v>187</v>
      </c>
      <c r="D36" s="213">
        <v>614.88</v>
      </c>
    </row>
    <row r="37" spans="1:4" s="87" customFormat="1" ht="12.75">
      <c r="A37" s="114">
        <v>32</v>
      </c>
      <c r="B37" s="209" t="s">
        <v>188</v>
      </c>
      <c r="C37" s="215" t="s">
        <v>187</v>
      </c>
      <c r="D37" s="213">
        <v>614.88</v>
      </c>
    </row>
    <row r="38" spans="1:4" s="87" customFormat="1" ht="12.75">
      <c r="A38" s="114">
        <v>33</v>
      </c>
      <c r="B38" s="209" t="s">
        <v>191</v>
      </c>
      <c r="C38" s="215" t="s">
        <v>187</v>
      </c>
      <c r="D38" s="213">
        <v>2135</v>
      </c>
    </row>
    <row r="39" spans="1:4" s="87" customFormat="1" ht="12.75">
      <c r="A39" s="114">
        <v>34</v>
      </c>
      <c r="B39" s="209" t="s">
        <v>188</v>
      </c>
      <c r="C39" s="215" t="s">
        <v>187</v>
      </c>
      <c r="D39" s="213">
        <v>614.88</v>
      </c>
    </row>
    <row r="40" spans="1:4" s="87" customFormat="1" ht="12.75">
      <c r="A40" s="114">
        <v>35</v>
      </c>
      <c r="B40" s="209" t="s">
        <v>188</v>
      </c>
      <c r="C40" s="215" t="s">
        <v>187</v>
      </c>
      <c r="D40" s="213">
        <v>614.88</v>
      </c>
    </row>
    <row r="41" spans="1:4" s="87" customFormat="1" ht="12.75">
      <c r="A41" s="114">
        <v>36</v>
      </c>
      <c r="B41" s="209" t="s">
        <v>188</v>
      </c>
      <c r="C41" s="215" t="s">
        <v>187</v>
      </c>
      <c r="D41" s="213">
        <v>614.88</v>
      </c>
    </row>
    <row r="42" spans="1:4" s="87" customFormat="1" ht="12.75">
      <c r="A42" s="114">
        <v>37</v>
      </c>
      <c r="B42" s="209" t="s">
        <v>188</v>
      </c>
      <c r="C42" s="215" t="s">
        <v>187</v>
      </c>
      <c r="D42" s="213">
        <v>614.88</v>
      </c>
    </row>
    <row r="43" spans="1:4" s="87" customFormat="1" ht="12.75">
      <c r="A43" s="114">
        <v>38</v>
      </c>
      <c r="B43" s="209" t="s">
        <v>188</v>
      </c>
      <c r="C43" s="215" t="s">
        <v>187</v>
      </c>
      <c r="D43" s="213">
        <v>614.88</v>
      </c>
    </row>
    <row r="44" spans="1:4" s="87" customFormat="1" ht="12.75">
      <c r="A44" s="114">
        <v>39</v>
      </c>
      <c r="B44" s="209" t="s">
        <v>188</v>
      </c>
      <c r="C44" s="215" t="s">
        <v>187</v>
      </c>
      <c r="D44" s="213">
        <v>614.88</v>
      </c>
    </row>
    <row r="45" spans="1:4" s="87" customFormat="1" ht="12.75">
      <c r="A45" s="114">
        <v>40</v>
      </c>
      <c r="B45" s="209" t="s">
        <v>188</v>
      </c>
      <c r="C45" s="215" t="s">
        <v>187</v>
      </c>
      <c r="D45" s="213">
        <v>614.88</v>
      </c>
    </row>
    <row r="46" spans="1:4" s="87" customFormat="1" ht="12.75">
      <c r="A46" s="114">
        <v>41</v>
      </c>
      <c r="B46" s="209" t="s">
        <v>188</v>
      </c>
      <c r="C46" s="215" t="s">
        <v>187</v>
      </c>
      <c r="D46" s="213">
        <v>614.88</v>
      </c>
    </row>
    <row r="47" spans="1:4" s="87" customFormat="1" ht="12.75">
      <c r="A47" s="114">
        <v>42</v>
      </c>
      <c r="B47" s="209" t="s">
        <v>188</v>
      </c>
      <c r="C47" s="215" t="s">
        <v>187</v>
      </c>
      <c r="D47" s="213">
        <v>614.88</v>
      </c>
    </row>
    <row r="48" spans="1:4" s="87" customFormat="1" ht="12.75">
      <c r="A48" s="114">
        <v>43</v>
      </c>
      <c r="B48" s="209" t="s">
        <v>188</v>
      </c>
      <c r="C48" s="215" t="s">
        <v>187</v>
      </c>
      <c r="D48" s="213">
        <v>614.88</v>
      </c>
    </row>
    <row r="49" spans="1:4" s="87" customFormat="1" ht="12.75">
      <c r="A49" s="114">
        <v>44</v>
      </c>
      <c r="B49" s="209" t="s">
        <v>188</v>
      </c>
      <c r="C49" s="215" t="s">
        <v>187</v>
      </c>
      <c r="D49" s="213">
        <v>614.88</v>
      </c>
    </row>
    <row r="50" spans="1:4" s="87" customFormat="1" ht="12.75">
      <c r="A50" s="114">
        <v>45</v>
      </c>
      <c r="B50" s="209" t="s">
        <v>188</v>
      </c>
      <c r="C50" s="215" t="s">
        <v>187</v>
      </c>
      <c r="D50" s="213">
        <v>614.88</v>
      </c>
    </row>
    <row r="51" spans="1:4" s="87" customFormat="1" ht="12.75">
      <c r="A51" s="114">
        <v>46</v>
      </c>
      <c r="B51" s="209" t="s">
        <v>188</v>
      </c>
      <c r="C51" s="215" t="s">
        <v>187</v>
      </c>
      <c r="D51" s="213">
        <v>614.88</v>
      </c>
    </row>
    <row r="52" spans="1:4" s="87" customFormat="1" ht="12.75">
      <c r="A52" s="114">
        <v>47</v>
      </c>
      <c r="B52" s="209" t="s">
        <v>188</v>
      </c>
      <c r="C52" s="215" t="s">
        <v>187</v>
      </c>
      <c r="D52" s="213">
        <v>614.88</v>
      </c>
    </row>
    <row r="53" spans="1:4" s="87" customFormat="1" ht="12.75">
      <c r="A53" s="114">
        <v>48</v>
      </c>
      <c r="B53" s="209" t="s">
        <v>188</v>
      </c>
      <c r="C53" s="215" t="s">
        <v>187</v>
      </c>
      <c r="D53" s="213">
        <v>614.88</v>
      </c>
    </row>
    <row r="54" spans="1:4" s="87" customFormat="1" ht="12.75">
      <c r="A54" s="114">
        <v>49</v>
      </c>
      <c r="B54" s="209" t="s">
        <v>186</v>
      </c>
      <c r="C54" s="215" t="s">
        <v>187</v>
      </c>
      <c r="D54" s="213">
        <v>1281</v>
      </c>
    </row>
    <row r="55" spans="1:4" s="87" customFormat="1" ht="12.75">
      <c r="A55" s="114">
        <v>50</v>
      </c>
      <c r="B55" s="209" t="s">
        <v>186</v>
      </c>
      <c r="C55" s="215" t="s">
        <v>187</v>
      </c>
      <c r="D55" s="213">
        <v>1281</v>
      </c>
    </row>
    <row r="56" spans="1:4" s="87" customFormat="1" ht="12.75">
      <c r="A56" s="114">
        <v>51</v>
      </c>
      <c r="B56" s="209" t="s">
        <v>190</v>
      </c>
      <c r="C56" s="215" t="s">
        <v>187</v>
      </c>
      <c r="D56" s="213">
        <v>2769.4</v>
      </c>
    </row>
    <row r="57" spans="1:4" s="87" customFormat="1" ht="12.75">
      <c r="A57" s="114">
        <v>52</v>
      </c>
      <c r="B57" s="209" t="s">
        <v>188</v>
      </c>
      <c r="C57" s="215" t="s">
        <v>187</v>
      </c>
      <c r="D57" s="213">
        <v>614.88</v>
      </c>
    </row>
    <row r="58" spans="1:4" s="87" customFormat="1" ht="12.75">
      <c r="A58" s="114">
        <v>53</v>
      </c>
      <c r="B58" s="209" t="s">
        <v>190</v>
      </c>
      <c r="C58" s="215" t="s">
        <v>187</v>
      </c>
      <c r="D58" s="213">
        <v>2769.4</v>
      </c>
    </row>
    <row r="59" spans="1:4" s="87" customFormat="1" ht="12.75">
      <c r="A59" s="114">
        <v>54</v>
      </c>
      <c r="B59" s="209" t="s">
        <v>188</v>
      </c>
      <c r="C59" s="215" t="s">
        <v>187</v>
      </c>
      <c r="D59" s="213">
        <v>614.88</v>
      </c>
    </row>
    <row r="60" spans="1:4" s="87" customFormat="1" ht="12.75">
      <c r="A60" s="114">
        <v>55</v>
      </c>
      <c r="B60" s="209" t="s">
        <v>188</v>
      </c>
      <c r="C60" s="215" t="s">
        <v>187</v>
      </c>
      <c r="D60" s="213">
        <v>614.88</v>
      </c>
    </row>
    <row r="61" spans="1:4" s="87" customFormat="1" ht="12.75">
      <c r="A61" s="114">
        <v>56</v>
      </c>
      <c r="B61" s="209" t="s">
        <v>188</v>
      </c>
      <c r="C61" s="215" t="s">
        <v>187</v>
      </c>
      <c r="D61" s="213">
        <v>614.88</v>
      </c>
    </row>
    <row r="62" spans="1:4" s="87" customFormat="1" ht="12.75">
      <c r="A62" s="114">
        <v>57</v>
      </c>
      <c r="B62" s="209" t="s">
        <v>188</v>
      </c>
      <c r="C62" s="215" t="s">
        <v>187</v>
      </c>
      <c r="D62" s="213">
        <v>614.88</v>
      </c>
    </row>
    <row r="63" spans="1:4" s="87" customFormat="1" ht="12.75">
      <c r="A63" s="114">
        <v>58</v>
      </c>
      <c r="B63" s="209" t="s">
        <v>188</v>
      </c>
      <c r="C63" s="215" t="s">
        <v>187</v>
      </c>
      <c r="D63" s="213">
        <v>614.88</v>
      </c>
    </row>
    <row r="64" spans="1:4" s="87" customFormat="1" ht="12.75">
      <c r="A64" s="114">
        <v>59</v>
      </c>
      <c r="B64" s="209" t="s">
        <v>186</v>
      </c>
      <c r="C64" s="215" t="s">
        <v>187</v>
      </c>
      <c r="D64" s="213">
        <v>1281</v>
      </c>
    </row>
    <row r="65" spans="1:4" s="87" customFormat="1" ht="12.75">
      <c r="A65" s="114">
        <v>60</v>
      </c>
      <c r="B65" s="209" t="s">
        <v>186</v>
      </c>
      <c r="C65" s="215" t="s">
        <v>187</v>
      </c>
      <c r="D65" s="213">
        <v>1281</v>
      </c>
    </row>
    <row r="66" spans="1:4" s="87" customFormat="1" ht="12.75">
      <c r="A66" s="114">
        <v>61</v>
      </c>
      <c r="B66" s="209" t="s">
        <v>188</v>
      </c>
      <c r="C66" s="215" t="s">
        <v>187</v>
      </c>
      <c r="D66" s="213">
        <v>614.88</v>
      </c>
    </row>
    <row r="67" spans="1:4" s="87" customFormat="1" ht="12.75">
      <c r="A67" s="114">
        <v>62</v>
      </c>
      <c r="B67" s="209" t="s">
        <v>190</v>
      </c>
      <c r="C67" s="215" t="s">
        <v>187</v>
      </c>
      <c r="D67" s="213">
        <v>2769.4</v>
      </c>
    </row>
    <row r="68" spans="1:4" s="87" customFormat="1" ht="12.75">
      <c r="A68" s="114">
        <v>63</v>
      </c>
      <c r="B68" s="209" t="s">
        <v>188</v>
      </c>
      <c r="C68" s="215" t="s">
        <v>187</v>
      </c>
      <c r="D68" s="213">
        <v>614.88</v>
      </c>
    </row>
    <row r="69" spans="1:4" s="87" customFormat="1" ht="12.75">
      <c r="A69" s="114">
        <v>64</v>
      </c>
      <c r="B69" s="209" t="s">
        <v>190</v>
      </c>
      <c r="C69" s="215" t="s">
        <v>187</v>
      </c>
      <c r="D69" s="213">
        <v>2769.4</v>
      </c>
    </row>
    <row r="70" spans="1:4" s="87" customFormat="1" ht="12.75">
      <c r="A70" s="114">
        <v>65</v>
      </c>
      <c r="B70" s="209" t="s">
        <v>188</v>
      </c>
      <c r="C70" s="215" t="s">
        <v>187</v>
      </c>
      <c r="D70" s="213">
        <v>614.88</v>
      </c>
    </row>
    <row r="71" spans="1:4" s="87" customFormat="1" ht="12.75">
      <c r="A71" s="114">
        <v>66</v>
      </c>
      <c r="B71" s="209" t="s">
        <v>190</v>
      </c>
      <c r="C71" s="215" t="s">
        <v>187</v>
      </c>
      <c r="D71" s="213">
        <v>2769.4</v>
      </c>
    </row>
    <row r="72" spans="1:4" s="87" customFormat="1" ht="12.75">
      <c r="A72" s="114">
        <v>67</v>
      </c>
      <c r="B72" s="209" t="s">
        <v>188</v>
      </c>
      <c r="C72" s="215" t="s">
        <v>187</v>
      </c>
      <c r="D72" s="213">
        <v>614.88</v>
      </c>
    </row>
    <row r="73" spans="1:4" s="87" customFormat="1" ht="12.75">
      <c r="A73" s="114">
        <v>68</v>
      </c>
      <c r="B73" s="209" t="s">
        <v>190</v>
      </c>
      <c r="C73" s="215" t="s">
        <v>187</v>
      </c>
      <c r="D73" s="213">
        <v>2769.4</v>
      </c>
    </row>
    <row r="74" spans="1:4" s="87" customFormat="1" ht="12.75">
      <c r="A74" s="114">
        <v>69</v>
      </c>
      <c r="B74" s="209" t="s">
        <v>188</v>
      </c>
      <c r="C74" s="215" t="s">
        <v>187</v>
      </c>
      <c r="D74" s="213">
        <v>614.88</v>
      </c>
    </row>
    <row r="75" spans="1:4" s="87" customFormat="1" ht="12.75">
      <c r="A75" s="114">
        <v>70</v>
      </c>
      <c r="B75" s="209" t="s">
        <v>190</v>
      </c>
      <c r="C75" s="215" t="s">
        <v>187</v>
      </c>
      <c r="D75" s="213">
        <v>2769.4</v>
      </c>
    </row>
    <row r="76" spans="1:4" s="87" customFormat="1" ht="12.75">
      <c r="A76" s="114">
        <v>71</v>
      </c>
      <c r="B76" s="209" t="s">
        <v>188</v>
      </c>
      <c r="C76" s="215" t="s">
        <v>187</v>
      </c>
      <c r="D76" s="213">
        <v>614.88</v>
      </c>
    </row>
    <row r="77" spans="1:4" s="87" customFormat="1" ht="12.75">
      <c r="A77" s="114">
        <v>72</v>
      </c>
      <c r="B77" s="209" t="s">
        <v>190</v>
      </c>
      <c r="C77" s="215" t="s">
        <v>187</v>
      </c>
      <c r="D77" s="213">
        <v>2769.4</v>
      </c>
    </row>
    <row r="78" spans="1:4" s="87" customFormat="1" ht="12.75">
      <c r="A78" s="114">
        <v>73</v>
      </c>
      <c r="B78" s="209" t="s">
        <v>188</v>
      </c>
      <c r="C78" s="215" t="s">
        <v>187</v>
      </c>
      <c r="D78" s="213">
        <v>614.88</v>
      </c>
    </row>
    <row r="79" spans="1:4" s="87" customFormat="1" ht="12.75">
      <c r="A79" s="114">
        <v>74</v>
      </c>
      <c r="B79" s="209" t="s">
        <v>186</v>
      </c>
      <c r="C79" s="215" t="s">
        <v>187</v>
      </c>
      <c r="D79" s="213">
        <v>1281</v>
      </c>
    </row>
    <row r="80" spans="1:4" s="87" customFormat="1" ht="12.75">
      <c r="A80" s="114">
        <v>75</v>
      </c>
      <c r="B80" s="209" t="s">
        <v>188</v>
      </c>
      <c r="C80" s="215" t="s">
        <v>187</v>
      </c>
      <c r="D80" s="213">
        <v>614.88</v>
      </c>
    </row>
    <row r="81" spans="1:4" s="87" customFormat="1" ht="12.75">
      <c r="A81" s="114">
        <v>76</v>
      </c>
      <c r="B81" s="209" t="s">
        <v>186</v>
      </c>
      <c r="C81" s="215" t="s">
        <v>187</v>
      </c>
      <c r="D81" s="213">
        <v>1281</v>
      </c>
    </row>
    <row r="82" spans="1:4" s="87" customFormat="1" ht="12.75">
      <c r="A82" s="114">
        <v>77</v>
      </c>
      <c r="B82" s="209" t="s">
        <v>190</v>
      </c>
      <c r="C82" s="215" t="s">
        <v>187</v>
      </c>
      <c r="D82" s="213">
        <v>2769.4</v>
      </c>
    </row>
    <row r="83" spans="1:4" s="87" customFormat="1" ht="12.75">
      <c r="A83" s="114">
        <v>78</v>
      </c>
      <c r="B83" s="209" t="s">
        <v>190</v>
      </c>
      <c r="C83" s="215" t="s">
        <v>187</v>
      </c>
      <c r="D83" s="213">
        <v>2769.4</v>
      </c>
    </row>
    <row r="84" spans="1:4" s="87" customFormat="1" ht="12.75">
      <c r="A84" s="114">
        <v>79</v>
      </c>
      <c r="B84" s="209" t="s">
        <v>190</v>
      </c>
      <c r="C84" s="215" t="s">
        <v>187</v>
      </c>
      <c r="D84" s="213">
        <v>2769.4</v>
      </c>
    </row>
    <row r="85" spans="1:4" s="87" customFormat="1" ht="12.75">
      <c r="A85" s="114">
        <v>80</v>
      </c>
      <c r="B85" s="209" t="s">
        <v>186</v>
      </c>
      <c r="C85" s="215" t="s">
        <v>187</v>
      </c>
      <c r="D85" s="213">
        <v>1281</v>
      </c>
    </row>
    <row r="86" spans="1:4" s="87" customFormat="1" ht="12.75">
      <c r="A86" s="114">
        <v>81</v>
      </c>
      <c r="B86" s="209" t="s">
        <v>190</v>
      </c>
      <c r="C86" s="215" t="s">
        <v>187</v>
      </c>
      <c r="D86" s="213">
        <v>2769.4</v>
      </c>
    </row>
    <row r="87" spans="1:4" s="87" customFormat="1" ht="12.75">
      <c r="A87" s="114">
        <v>82</v>
      </c>
      <c r="B87" s="209" t="s">
        <v>188</v>
      </c>
      <c r="C87" s="215" t="s">
        <v>187</v>
      </c>
      <c r="D87" s="213">
        <v>614.88</v>
      </c>
    </row>
    <row r="88" spans="1:4" s="87" customFormat="1" ht="12.75">
      <c r="A88" s="114">
        <v>83</v>
      </c>
      <c r="B88" s="209" t="s">
        <v>190</v>
      </c>
      <c r="C88" s="215" t="s">
        <v>187</v>
      </c>
      <c r="D88" s="213">
        <v>2769.4</v>
      </c>
    </row>
    <row r="89" spans="1:4" s="87" customFormat="1" ht="12.75">
      <c r="A89" s="114">
        <v>84</v>
      </c>
      <c r="B89" s="209" t="s">
        <v>188</v>
      </c>
      <c r="C89" s="215" t="s">
        <v>187</v>
      </c>
      <c r="D89" s="213">
        <v>614.88</v>
      </c>
    </row>
    <row r="90" spans="1:4" s="87" customFormat="1" ht="12.75">
      <c r="A90" s="114">
        <v>85</v>
      </c>
      <c r="B90" s="209" t="s">
        <v>188</v>
      </c>
      <c r="C90" s="215" t="s">
        <v>187</v>
      </c>
      <c r="D90" s="213">
        <v>614.88</v>
      </c>
    </row>
    <row r="91" spans="1:4" s="87" customFormat="1" ht="12.75">
      <c r="A91" s="114">
        <v>86</v>
      </c>
      <c r="B91" s="209" t="s">
        <v>192</v>
      </c>
      <c r="C91" s="215" t="s">
        <v>187</v>
      </c>
      <c r="D91" s="213">
        <v>980.88</v>
      </c>
    </row>
    <row r="92" spans="1:4" s="87" customFormat="1" ht="12.75">
      <c r="A92" s="114">
        <v>87</v>
      </c>
      <c r="B92" s="209" t="s">
        <v>186</v>
      </c>
      <c r="C92" s="215" t="s">
        <v>187</v>
      </c>
      <c r="D92" s="213">
        <v>1281</v>
      </c>
    </row>
    <row r="93" spans="1:4" s="87" customFormat="1" ht="12.75">
      <c r="A93" s="114">
        <v>88</v>
      </c>
      <c r="B93" s="209" t="s">
        <v>190</v>
      </c>
      <c r="C93" s="215" t="s">
        <v>187</v>
      </c>
      <c r="D93" s="213">
        <v>2769.4</v>
      </c>
    </row>
    <row r="94" spans="1:4" s="87" customFormat="1" ht="12.75">
      <c r="A94" s="114">
        <v>89</v>
      </c>
      <c r="B94" s="209" t="s">
        <v>188</v>
      </c>
      <c r="C94" s="215" t="s">
        <v>187</v>
      </c>
      <c r="D94" s="213">
        <v>614.88</v>
      </c>
    </row>
    <row r="95" spans="1:4" s="87" customFormat="1" ht="12.75">
      <c r="A95" s="114">
        <v>90</v>
      </c>
      <c r="B95" s="209" t="s">
        <v>190</v>
      </c>
      <c r="C95" s="215" t="s">
        <v>187</v>
      </c>
      <c r="D95" s="213">
        <v>2769.4</v>
      </c>
    </row>
    <row r="96" spans="1:4" s="87" customFormat="1" ht="12.75">
      <c r="A96" s="114">
        <v>91</v>
      </c>
      <c r="B96" s="209" t="s">
        <v>188</v>
      </c>
      <c r="C96" s="215" t="s">
        <v>187</v>
      </c>
      <c r="D96" s="213">
        <v>614.88</v>
      </c>
    </row>
    <row r="97" spans="1:4" s="87" customFormat="1" ht="12.75">
      <c r="A97" s="114">
        <v>92</v>
      </c>
      <c r="B97" s="209" t="s">
        <v>190</v>
      </c>
      <c r="C97" s="215" t="s">
        <v>187</v>
      </c>
      <c r="D97" s="213">
        <v>2769.4</v>
      </c>
    </row>
    <row r="98" spans="1:4" s="87" customFormat="1" ht="12.75">
      <c r="A98" s="114">
        <v>93</v>
      </c>
      <c r="B98" s="209" t="s">
        <v>188</v>
      </c>
      <c r="C98" s="215" t="s">
        <v>187</v>
      </c>
      <c r="D98" s="213">
        <v>614.88</v>
      </c>
    </row>
    <row r="99" spans="1:4" s="87" customFormat="1" ht="12.75">
      <c r="A99" s="114">
        <v>94</v>
      </c>
      <c r="B99" s="209" t="s">
        <v>190</v>
      </c>
      <c r="C99" s="215" t="s">
        <v>187</v>
      </c>
      <c r="D99" s="213">
        <v>2769.4</v>
      </c>
    </row>
    <row r="100" spans="1:4" s="87" customFormat="1" ht="12.75">
      <c r="A100" s="114">
        <v>95</v>
      </c>
      <c r="B100" s="209" t="s">
        <v>188</v>
      </c>
      <c r="C100" s="215" t="s">
        <v>187</v>
      </c>
      <c r="D100" s="213">
        <v>614.88</v>
      </c>
    </row>
    <row r="101" spans="1:4" s="87" customFormat="1" ht="12.75">
      <c r="A101" s="114">
        <v>96</v>
      </c>
      <c r="B101" s="209" t="s">
        <v>188</v>
      </c>
      <c r="C101" s="215" t="s">
        <v>187</v>
      </c>
      <c r="D101" s="213">
        <v>614.88</v>
      </c>
    </row>
    <row r="102" spans="1:4" s="87" customFormat="1" ht="12.75">
      <c r="A102" s="114">
        <v>97</v>
      </c>
      <c r="B102" s="209" t="s">
        <v>188</v>
      </c>
      <c r="C102" s="215" t="s">
        <v>187</v>
      </c>
      <c r="D102" s="213">
        <v>614.88</v>
      </c>
    </row>
    <row r="103" spans="1:4" s="87" customFormat="1" ht="12.75">
      <c r="A103" s="114">
        <v>98</v>
      </c>
      <c r="B103" s="209" t="s">
        <v>188</v>
      </c>
      <c r="C103" s="215" t="s">
        <v>187</v>
      </c>
      <c r="D103" s="213">
        <v>614.88</v>
      </c>
    </row>
    <row r="104" spans="1:4" s="87" customFormat="1" ht="12.75">
      <c r="A104" s="114">
        <v>99</v>
      </c>
      <c r="B104" s="209" t="s">
        <v>188</v>
      </c>
      <c r="C104" s="215" t="s">
        <v>187</v>
      </c>
      <c r="D104" s="213">
        <v>614.88</v>
      </c>
    </row>
    <row r="105" spans="1:4" s="87" customFormat="1" ht="12.75">
      <c r="A105" s="114">
        <v>100</v>
      </c>
      <c r="B105" s="209" t="s">
        <v>188</v>
      </c>
      <c r="C105" s="215" t="s">
        <v>187</v>
      </c>
      <c r="D105" s="213">
        <v>614.88</v>
      </c>
    </row>
    <row r="106" spans="1:4" s="87" customFormat="1" ht="12.75">
      <c r="A106" s="114">
        <v>101</v>
      </c>
      <c r="B106" s="209" t="s">
        <v>186</v>
      </c>
      <c r="C106" s="215" t="s">
        <v>187</v>
      </c>
      <c r="D106" s="213">
        <v>1281</v>
      </c>
    </row>
    <row r="107" spans="1:4" s="87" customFormat="1" ht="12.75">
      <c r="A107" s="114">
        <v>102</v>
      </c>
      <c r="B107" s="209" t="s">
        <v>193</v>
      </c>
      <c r="C107" s="216">
        <v>2007</v>
      </c>
      <c r="D107" s="214">
        <v>19398</v>
      </c>
    </row>
    <row r="108" spans="1:4" s="87" customFormat="1" ht="12.75">
      <c r="A108" s="114">
        <v>103</v>
      </c>
      <c r="B108" s="210" t="s">
        <v>194</v>
      </c>
      <c r="C108" s="68">
        <v>2009</v>
      </c>
      <c r="D108" s="163">
        <v>1220</v>
      </c>
    </row>
    <row r="109" spans="1:4" s="87" customFormat="1" ht="12.75">
      <c r="A109" s="114">
        <v>104</v>
      </c>
      <c r="B109" s="210" t="s">
        <v>194</v>
      </c>
      <c r="C109" s="68">
        <v>2009</v>
      </c>
      <c r="D109" s="163">
        <v>1220</v>
      </c>
    </row>
    <row r="110" spans="1:4" s="87" customFormat="1" ht="12.75">
      <c r="A110" s="114">
        <v>105</v>
      </c>
      <c r="B110" s="210" t="s">
        <v>194</v>
      </c>
      <c r="C110" s="68">
        <v>2009</v>
      </c>
      <c r="D110" s="163">
        <v>1220</v>
      </c>
    </row>
    <row r="111" spans="1:4" s="87" customFormat="1" ht="12.75">
      <c r="A111" s="114">
        <v>106</v>
      </c>
      <c r="B111" s="210" t="s">
        <v>194</v>
      </c>
      <c r="C111" s="68">
        <v>2009</v>
      </c>
      <c r="D111" s="163">
        <v>1220</v>
      </c>
    </row>
    <row r="112" spans="1:4" s="87" customFormat="1" ht="12.75">
      <c r="A112" s="114">
        <v>107</v>
      </c>
      <c r="B112" s="210" t="s">
        <v>194</v>
      </c>
      <c r="C112" s="68">
        <v>2009</v>
      </c>
      <c r="D112" s="163">
        <v>1220</v>
      </c>
    </row>
    <row r="113" spans="1:4" s="87" customFormat="1" ht="12.75">
      <c r="A113" s="114">
        <v>108</v>
      </c>
      <c r="B113" s="210" t="s">
        <v>194</v>
      </c>
      <c r="C113" s="68">
        <v>2009</v>
      </c>
      <c r="D113" s="163">
        <v>1220</v>
      </c>
    </row>
    <row r="114" spans="1:4" s="87" customFormat="1" ht="12.75">
      <c r="A114" s="114">
        <v>109</v>
      </c>
      <c r="B114" s="211" t="s">
        <v>195</v>
      </c>
      <c r="C114" s="68">
        <v>2009</v>
      </c>
      <c r="D114" s="142">
        <v>1830</v>
      </c>
    </row>
    <row r="115" spans="1:4" s="87" customFormat="1" ht="12.75">
      <c r="A115" s="114">
        <v>110</v>
      </c>
      <c r="B115" s="211" t="s">
        <v>195</v>
      </c>
      <c r="C115" s="68">
        <v>2009</v>
      </c>
      <c r="D115" s="142">
        <v>1830</v>
      </c>
    </row>
    <row r="116" spans="1:4" s="87" customFormat="1" ht="12.75">
      <c r="A116" s="114">
        <v>111</v>
      </c>
      <c r="B116" s="211" t="s">
        <v>195</v>
      </c>
      <c r="C116" s="68">
        <v>2009</v>
      </c>
      <c r="D116" s="142">
        <v>1830</v>
      </c>
    </row>
    <row r="117" spans="1:4" s="87" customFormat="1" ht="12.75">
      <c r="A117" s="114">
        <v>112</v>
      </c>
      <c r="B117" s="211" t="s">
        <v>195</v>
      </c>
      <c r="C117" s="68">
        <v>2009</v>
      </c>
      <c r="D117" s="142">
        <v>1830</v>
      </c>
    </row>
    <row r="118" spans="1:4" s="87" customFormat="1" ht="12.75">
      <c r="A118" s="114">
        <v>113</v>
      </c>
      <c r="B118" s="211" t="s">
        <v>195</v>
      </c>
      <c r="C118" s="68">
        <v>2009</v>
      </c>
      <c r="D118" s="142">
        <v>1830</v>
      </c>
    </row>
    <row r="119" spans="1:4" s="87" customFormat="1" ht="12.75">
      <c r="A119" s="114">
        <v>114</v>
      </c>
      <c r="B119" s="211" t="s">
        <v>195</v>
      </c>
      <c r="C119" s="68">
        <v>2009</v>
      </c>
      <c r="D119" s="142">
        <v>1830</v>
      </c>
    </row>
    <row r="120" spans="1:4" s="87" customFormat="1" ht="12.75">
      <c r="A120" s="114">
        <v>115</v>
      </c>
      <c r="B120" s="209" t="s">
        <v>196</v>
      </c>
      <c r="C120" s="68">
        <v>2009</v>
      </c>
      <c r="D120" s="142">
        <v>1220</v>
      </c>
    </row>
    <row r="121" spans="1:4" s="87" customFormat="1" ht="12.75">
      <c r="A121" s="114">
        <v>116</v>
      </c>
      <c r="B121" s="209" t="s">
        <v>197</v>
      </c>
      <c r="C121" s="68">
        <v>2009</v>
      </c>
      <c r="D121" s="142">
        <v>2440</v>
      </c>
    </row>
    <row r="122" spans="1:4" s="87" customFormat="1" ht="12.75">
      <c r="A122" s="114">
        <v>117</v>
      </c>
      <c r="B122" s="209" t="s">
        <v>198</v>
      </c>
      <c r="C122" s="68">
        <v>2009</v>
      </c>
      <c r="D122" s="142">
        <v>618</v>
      </c>
    </row>
    <row r="123" spans="1:4" s="87" customFormat="1" ht="12.75">
      <c r="A123" s="114">
        <v>118</v>
      </c>
      <c r="B123" s="209" t="s">
        <v>197</v>
      </c>
      <c r="C123" s="68">
        <v>2009</v>
      </c>
      <c r="D123" s="142">
        <v>2440</v>
      </c>
    </row>
    <row r="124" spans="1:4" s="87" customFormat="1" ht="12.75">
      <c r="A124" s="114">
        <v>119</v>
      </c>
      <c r="B124" s="209" t="s">
        <v>198</v>
      </c>
      <c r="C124" s="68">
        <v>2009</v>
      </c>
      <c r="D124" s="142">
        <v>618</v>
      </c>
    </row>
    <row r="125" spans="1:4" s="87" customFormat="1" ht="12.75">
      <c r="A125" s="114">
        <v>120</v>
      </c>
      <c r="B125" s="209" t="s">
        <v>199</v>
      </c>
      <c r="C125" s="68">
        <v>2009</v>
      </c>
      <c r="D125" s="142">
        <v>3047</v>
      </c>
    </row>
    <row r="126" spans="1:4" s="87" customFormat="1" ht="12.75">
      <c r="A126" s="114">
        <v>121</v>
      </c>
      <c r="B126" s="209" t="s">
        <v>198</v>
      </c>
      <c r="C126" s="68">
        <v>2009</v>
      </c>
      <c r="D126" s="142">
        <v>618</v>
      </c>
    </row>
    <row r="127" spans="1:4" s="87" customFormat="1" ht="25.5">
      <c r="A127" s="114">
        <v>122</v>
      </c>
      <c r="B127" s="212" t="s">
        <v>200</v>
      </c>
      <c r="C127" s="2">
        <v>2009</v>
      </c>
      <c r="D127" s="142">
        <v>4880</v>
      </c>
    </row>
    <row r="128" spans="1:4" s="87" customFormat="1" ht="12.75">
      <c r="A128" s="114">
        <v>123</v>
      </c>
      <c r="B128" s="209" t="s">
        <v>201</v>
      </c>
      <c r="C128" s="172">
        <v>2011</v>
      </c>
      <c r="D128" s="213">
        <v>7100</v>
      </c>
    </row>
    <row r="129" spans="1:4" s="87" customFormat="1" ht="12.75">
      <c r="A129" s="114">
        <v>124</v>
      </c>
      <c r="B129" s="209" t="s">
        <v>202</v>
      </c>
      <c r="C129" s="172">
        <v>2011</v>
      </c>
      <c r="D129" s="213">
        <v>14698.5</v>
      </c>
    </row>
    <row r="130" spans="1:4" s="87" customFormat="1" ht="12.75">
      <c r="A130" s="114">
        <v>125</v>
      </c>
      <c r="B130" s="209" t="s">
        <v>202</v>
      </c>
      <c r="C130" s="172">
        <v>2011</v>
      </c>
      <c r="D130" s="213">
        <v>14698.5</v>
      </c>
    </row>
    <row r="131" spans="1:4" s="87" customFormat="1" ht="12.75">
      <c r="A131" s="114">
        <v>126</v>
      </c>
      <c r="B131" s="209" t="s">
        <v>203</v>
      </c>
      <c r="C131" s="172">
        <v>2011</v>
      </c>
      <c r="D131" s="213">
        <v>11070</v>
      </c>
    </row>
    <row r="132" spans="1:4" s="87" customFormat="1" ht="12.75">
      <c r="A132" s="114">
        <v>127</v>
      </c>
      <c r="B132" s="209" t="s">
        <v>204</v>
      </c>
      <c r="C132" s="172">
        <v>2011</v>
      </c>
      <c r="D132" s="213">
        <v>6150</v>
      </c>
    </row>
    <row r="133" spans="1:4" s="87" customFormat="1" ht="12.75">
      <c r="A133" s="114">
        <v>128</v>
      </c>
      <c r="B133" s="209" t="s">
        <v>204</v>
      </c>
      <c r="C133" s="172">
        <v>2011</v>
      </c>
      <c r="D133" s="213">
        <v>6150</v>
      </c>
    </row>
    <row r="134" spans="1:4" s="87" customFormat="1" ht="12.75">
      <c r="A134" s="114">
        <v>129</v>
      </c>
      <c r="B134" s="209" t="s">
        <v>205</v>
      </c>
      <c r="C134" s="172">
        <v>2011</v>
      </c>
      <c r="D134" s="213">
        <v>2829</v>
      </c>
    </row>
    <row r="135" spans="1:4" s="87" customFormat="1" ht="12.75">
      <c r="A135" s="114">
        <v>130</v>
      </c>
      <c r="B135" s="209" t="s">
        <v>205</v>
      </c>
      <c r="C135" s="172">
        <v>2011</v>
      </c>
      <c r="D135" s="213">
        <v>2829</v>
      </c>
    </row>
    <row r="136" spans="1:4" s="87" customFormat="1" ht="12.75">
      <c r="A136" s="114">
        <v>131</v>
      </c>
      <c r="B136" s="209" t="s">
        <v>205</v>
      </c>
      <c r="C136" s="172">
        <v>2011</v>
      </c>
      <c r="D136" s="213">
        <v>2829</v>
      </c>
    </row>
    <row r="137" spans="1:4" s="87" customFormat="1" ht="12.75">
      <c r="A137" s="114">
        <v>132</v>
      </c>
      <c r="B137" s="209" t="s">
        <v>205</v>
      </c>
      <c r="C137" s="172">
        <v>2011</v>
      </c>
      <c r="D137" s="213">
        <v>2829</v>
      </c>
    </row>
    <row r="138" spans="1:4" s="87" customFormat="1" ht="12.75">
      <c r="A138" s="114">
        <v>133</v>
      </c>
      <c r="B138" s="209" t="s">
        <v>205</v>
      </c>
      <c r="C138" s="172">
        <v>2011</v>
      </c>
      <c r="D138" s="213">
        <v>2829</v>
      </c>
    </row>
    <row r="139" spans="1:4" s="87" customFormat="1" ht="12.75">
      <c r="A139" s="114">
        <v>134</v>
      </c>
      <c r="B139" s="209" t="s">
        <v>205</v>
      </c>
      <c r="C139" s="172">
        <v>2011</v>
      </c>
      <c r="D139" s="213">
        <v>2829</v>
      </c>
    </row>
    <row r="140" spans="1:4" s="87" customFormat="1" ht="12.75">
      <c r="A140" s="114">
        <v>135</v>
      </c>
      <c r="B140" s="209" t="s">
        <v>206</v>
      </c>
      <c r="C140" s="172">
        <v>2011</v>
      </c>
      <c r="D140" s="213">
        <v>492</v>
      </c>
    </row>
    <row r="141" spans="1:4" s="87" customFormat="1" ht="12.75">
      <c r="A141" s="114">
        <v>136</v>
      </c>
      <c r="B141" s="209" t="s">
        <v>206</v>
      </c>
      <c r="C141" s="172">
        <v>2011</v>
      </c>
      <c r="D141" s="213">
        <v>492</v>
      </c>
    </row>
    <row r="142" spans="1:4" s="87" customFormat="1" ht="12.75">
      <c r="A142" s="114">
        <v>137</v>
      </c>
      <c r="B142" s="209" t="s">
        <v>206</v>
      </c>
      <c r="C142" s="172">
        <v>2011</v>
      </c>
      <c r="D142" s="213">
        <v>492</v>
      </c>
    </row>
    <row r="143" spans="1:4" s="87" customFormat="1" ht="12.75">
      <c r="A143" s="114">
        <v>138</v>
      </c>
      <c r="B143" s="209" t="s">
        <v>206</v>
      </c>
      <c r="C143" s="172">
        <v>2011</v>
      </c>
      <c r="D143" s="213">
        <v>492</v>
      </c>
    </row>
    <row r="144" spans="1:4" s="87" customFormat="1" ht="12.75">
      <c r="A144" s="114">
        <v>139</v>
      </c>
      <c r="B144" s="209" t="s">
        <v>206</v>
      </c>
      <c r="C144" s="172">
        <v>2011</v>
      </c>
      <c r="D144" s="213">
        <v>492</v>
      </c>
    </row>
    <row r="145" spans="1:4" s="87" customFormat="1" ht="12.75">
      <c r="A145" s="114">
        <v>140</v>
      </c>
      <c r="B145" s="209" t="s">
        <v>206</v>
      </c>
      <c r="C145" s="172">
        <v>2011</v>
      </c>
      <c r="D145" s="213">
        <v>492</v>
      </c>
    </row>
    <row r="146" spans="1:4" s="87" customFormat="1" ht="12.75">
      <c r="A146" s="114">
        <v>141</v>
      </c>
      <c r="B146" s="209" t="s">
        <v>206</v>
      </c>
      <c r="C146" s="172">
        <v>2011</v>
      </c>
      <c r="D146" s="213">
        <v>492</v>
      </c>
    </row>
    <row r="147" spans="1:4" s="87" customFormat="1" ht="12.75">
      <c r="A147" s="114">
        <v>142</v>
      </c>
      <c r="B147" s="209" t="s">
        <v>207</v>
      </c>
      <c r="C147" s="172">
        <v>2011</v>
      </c>
      <c r="D147" s="213">
        <v>3813</v>
      </c>
    </row>
    <row r="148" spans="1:4" s="87" customFormat="1" ht="12.75">
      <c r="A148" s="114">
        <v>143</v>
      </c>
      <c r="B148" s="209" t="s">
        <v>207</v>
      </c>
      <c r="C148" s="172">
        <v>2011</v>
      </c>
      <c r="D148" s="213">
        <v>3813</v>
      </c>
    </row>
    <row r="149" spans="1:4" s="87" customFormat="1" ht="12.75">
      <c r="A149" s="114">
        <v>144</v>
      </c>
      <c r="B149" s="209" t="s">
        <v>207</v>
      </c>
      <c r="C149" s="172">
        <v>2011</v>
      </c>
      <c r="D149" s="213">
        <v>3813</v>
      </c>
    </row>
    <row r="150" spans="1:4" s="87" customFormat="1" ht="12.75">
      <c r="A150" s="114">
        <v>145</v>
      </c>
      <c r="B150" s="209" t="s">
        <v>207</v>
      </c>
      <c r="C150" s="172">
        <v>2011</v>
      </c>
      <c r="D150" s="213">
        <v>3813</v>
      </c>
    </row>
    <row r="151" spans="1:4" s="87" customFormat="1" ht="12.75">
      <c r="A151" s="114">
        <v>146</v>
      </c>
      <c r="B151" s="209" t="s">
        <v>208</v>
      </c>
      <c r="C151" s="172">
        <v>2011</v>
      </c>
      <c r="D151" s="213">
        <v>615</v>
      </c>
    </row>
    <row r="152" spans="1:4" s="87" customFormat="1" ht="12.75">
      <c r="A152" s="114">
        <v>147</v>
      </c>
      <c r="B152" s="209" t="s">
        <v>208</v>
      </c>
      <c r="C152" s="172">
        <v>2011</v>
      </c>
      <c r="D152" s="213">
        <v>615</v>
      </c>
    </row>
    <row r="153" spans="1:4" s="87" customFormat="1" ht="12.75">
      <c r="A153" s="114">
        <v>148</v>
      </c>
      <c r="B153" s="209" t="s">
        <v>208</v>
      </c>
      <c r="C153" s="172">
        <v>2011</v>
      </c>
      <c r="D153" s="213">
        <v>615</v>
      </c>
    </row>
    <row r="154" spans="1:4" s="87" customFormat="1" ht="12.75">
      <c r="A154" s="114">
        <v>149</v>
      </c>
      <c r="B154" s="209" t="s">
        <v>208</v>
      </c>
      <c r="C154" s="172">
        <v>2011</v>
      </c>
      <c r="D154" s="213">
        <v>615</v>
      </c>
    </row>
    <row r="155" spans="1:4" s="87" customFormat="1" ht="12.75">
      <c r="A155" s="114">
        <v>150</v>
      </c>
      <c r="B155" s="209" t="s">
        <v>209</v>
      </c>
      <c r="C155" s="172">
        <v>2011</v>
      </c>
      <c r="D155" s="213">
        <v>1230</v>
      </c>
    </row>
    <row r="156" spans="1:4" s="87" customFormat="1" ht="12.75">
      <c r="A156" s="114">
        <v>151</v>
      </c>
      <c r="B156" s="209" t="s">
        <v>210</v>
      </c>
      <c r="C156" s="172">
        <v>2011</v>
      </c>
      <c r="D156" s="213">
        <v>3259.5</v>
      </c>
    </row>
    <row r="157" spans="1:4" s="87" customFormat="1" ht="12.75">
      <c r="A157" s="114">
        <v>152</v>
      </c>
      <c r="B157" s="209" t="s">
        <v>210</v>
      </c>
      <c r="C157" s="172">
        <v>2011</v>
      </c>
      <c r="D157" s="213">
        <v>4696.26</v>
      </c>
    </row>
    <row r="158" spans="1:4" s="87" customFormat="1" ht="12.75">
      <c r="A158" s="114">
        <v>153</v>
      </c>
      <c r="B158" s="209" t="s">
        <v>211</v>
      </c>
      <c r="C158" s="172">
        <v>2011</v>
      </c>
      <c r="D158" s="213">
        <v>3444</v>
      </c>
    </row>
    <row r="159" spans="1:4" s="87" customFormat="1" ht="12.75">
      <c r="A159" s="114">
        <v>154</v>
      </c>
      <c r="B159" s="209" t="s">
        <v>211</v>
      </c>
      <c r="C159" s="172">
        <v>2011</v>
      </c>
      <c r="D159" s="213">
        <v>3444</v>
      </c>
    </row>
    <row r="160" spans="1:4" s="87" customFormat="1" ht="12.75">
      <c r="A160" s="114">
        <v>155</v>
      </c>
      <c r="B160" s="209" t="s">
        <v>211</v>
      </c>
      <c r="C160" s="172">
        <v>2011</v>
      </c>
      <c r="D160" s="213">
        <v>3444</v>
      </c>
    </row>
    <row r="161" spans="1:4" s="87" customFormat="1" ht="12.75">
      <c r="A161" s="114">
        <v>156</v>
      </c>
      <c r="B161" s="209" t="s">
        <v>211</v>
      </c>
      <c r="C161" s="172">
        <v>2011</v>
      </c>
      <c r="D161" s="213">
        <v>3444</v>
      </c>
    </row>
    <row r="162" spans="1:4" s="87" customFormat="1" ht="12.75">
      <c r="A162" s="114">
        <v>157</v>
      </c>
      <c r="B162" s="209" t="s">
        <v>211</v>
      </c>
      <c r="C162" s="172">
        <v>2011</v>
      </c>
      <c r="D162" s="213">
        <v>3444</v>
      </c>
    </row>
    <row r="163" spans="1:4" s="87" customFormat="1" ht="12.75">
      <c r="A163" s="114">
        <v>158</v>
      </c>
      <c r="B163" s="209" t="s">
        <v>209</v>
      </c>
      <c r="C163" s="172">
        <v>2011</v>
      </c>
      <c r="D163" s="213">
        <v>1230</v>
      </c>
    </row>
    <row r="164" spans="1:4" s="87" customFormat="1" ht="12.75">
      <c r="A164" s="114">
        <v>159</v>
      </c>
      <c r="B164" s="209" t="s">
        <v>212</v>
      </c>
      <c r="C164" s="114">
        <v>2011</v>
      </c>
      <c r="D164" s="213">
        <v>1150</v>
      </c>
    </row>
    <row r="165" spans="1:4" s="12" customFormat="1" ht="12.75">
      <c r="A165" s="2"/>
      <c r="B165" s="15" t="s">
        <v>876</v>
      </c>
      <c r="C165" s="2"/>
      <c r="D165" s="47">
        <f>SUM(D6:D164)</f>
        <v>292955.56</v>
      </c>
    </row>
    <row r="166" spans="1:4" s="9" customFormat="1" ht="13.5" customHeight="1">
      <c r="A166" s="256" t="s">
        <v>1087</v>
      </c>
      <c r="B166" s="256"/>
      <c r="C166" s="256"/>
      <c r="D166" s="256"/>
    </row>
    <row r="167" spans="1:4" s="12" customFormat="1" ht="12.75">
      <c r="A167" s="2">
        <v>1</v>
      </c>
      <c r="B167" s="66" t="s">
        <v>1088</v>
      </c>
      <c r="C167" s="68">
        <v>2007</v>
      </c>
      <c r="D167" s="163">
        <v>550</v>
      </c>
    </row>
    <row r="168" spans="1:4" s="12" customFormat="1" ht="12.75">
      <c r="A168" s="2">
        <v>2</v>
      </c>
      <c r="B168" s="1" t="s">
        <v>1089</v>
      </c>
      <c r="C168" s="2">
        <v>2011</v>
      </c>
      <c r="D168" s="142">
        <v>6162.4</v>
      </c>
    </row>
    <row r="169" spans="1:4" s="12" customFormat="1" ht="13.5" customHeight="1">
      <c r="A169" s="2"/>
      <c r="B169" s="15" t="s">
        <v>876</v>
      </c>
      <c r="C169" s="2"/>
      <c r="D169" s="33">
        <f>SUM(D167:D168)</f>
        <v>6712.4</v>
      </c>
    </row>
    <row r="170" spans="1:4" s="12" customFormat="1" ht="13.5" customHeight="1">
      <c r="A170" s="256" t="s">
        <v>64</v>
      </c>
      <c r="B170" s="256"/>
      <c r="C170" s="256"/>
      <c r="D170" s="256"/>
    </row>
    <row r="171" spans="1:4" s="12" customFormat="1" ht="13.5" customHeight="1">
      <c r="A171" s="68">
        <v>1</v>
      </c>
      <c r="B171" s="66" t="s">
        <v>65</v>
      </c>
      <c r="C171" s="68">
        <v>2007</v>
      </c>
      <c r="D171" s="163">
        <v>2562</v>
      </c>
    </row>
    <row r="172" spans="1:4" s="12" customFormat="1" ht="13.5" customHeight="1">
      <c r="A172" s="2">
        <v>2</v>
      </c>
      <c r="B172" s="1" t="s">
        <v>66</v>
      </c>
      <c r="C172" s="2">
        <v>2007</v>
      </c>
      <c r="D172" s="142">
        <v>678</v>
      </c>
    </row>
    <row r="173" spans="1:4" s="12" customFormat="1" ht="13.5" customHeight="1">
      <c r="A173" s="68">
        <v>3</v>
      </c>
      <c r="B173" s="1" t="s">
        <v>67</v>
      </c>
      <c r="C173" s="2">
        <v>2009</v>
      </c>
      <c r="D173" s="142">
        <v>1400</v>
      </c>
    </row>
    <row r="174" spans="1:4" s="12" customFormat="1" ht="13.5" customHeight="1">
      <c r="A174" s="2">
        <v>4</v>
      </c>
      <c r="B174" s="1" t="s">
        <v>68</v>
      </c>
      <c r="C174" s="2">
        <v>2007</v>
      </c>
      <c r="D174" s="142">
        <v>2420</v>
      </c>
    </row>
    <row r="175" spans="1:4" s="12" customFormat="1" ht="17.25" customHeight="1">
      <c r="A175" s="68">
        <v>5</v>
      </c>
      <c r="B175" s="1" t="s">
        <v>862</v>
      </c>
      <c r="C175" s="2">
        <v>2008</v>
      </c>
      <c r="D175" s="142">
        <v>1280</v>
      </c>
    </row>
    <row r="176" spans="1:4" s="12" customFormat="1" ht="13.5" customHeight="1">
      <c r="A176" s="141"/>
      <c r="B176" s="277" t="s">
        <v>876</v>
      </c>
      <c r="C176" s="277" t="s">
        <v>883</v>
      </c>
      <c r="D176" s="33">
        <f>SUM(D171:D175)</f>
        <v>8340</v>
      </c>
    </row>
    <row r="177" spans="1:4" s="12" customFormat="1" ht="13.5" customHeight="1">
      <c r="A177" s="256" t="s">
        <v>1116</v>
      </c>
      <c r="B177" s="256"/>
      <c r="C177" s="256"/>
      <c r="D177" s="256"/>
    </row>
    <row r="178" spans="1:4" s="12" customFormat="1" ht="13.5" customHeight="1">
      <c r="A178" s="2">
        <v>1</v>
      </c>
      <c r="B178" s="1" t="s">
        <v>1128</v>
      </c>
      <c r="C178" s="2">
        <v>2007</v>
      </c>
      <c r="D178" s="142">
        <v>586.82</v>
      </c>
    </row>
    <row r="179" spans="1:4" s="12" customFormat="1" ht="24" customHeight="1">
      <c r="A179" s="2">
        <v>2</v>
      </c>
      <c r="B179" s="1" t="s">
        <v>1127</v>
      </c>
      <c r="C179" s="2">
        <v>2007</v>
      </c>
      <c r="D179" s="142">
        <v>3240</v>
      </c>
    </row>
    <row r="180" spans="1:4" s="12" customFormat="1" ht="13.5" customHeight="1">
      <c r="A180" s="2">
        <v>3</v>
      </c>
      <c r="B180" s="1" t="s">
        <v>1130</v>
      </c>
      <c r="C180" s="2"/>
      <c r="D180" s="142">
        <v>500</v>
      </c>
    </row>
    <row r="181" spans="1:4" s="12" customFormat="1" ht="13.5" customHeight="1">
      <c r="A181" s="2">
        <v>4</v>
      </c>
      <c r="B181" s="1" t="s">
        <v>1131</v>
      </c>
      <c r="C181" s="2">
        <v>2010</v>
      </c>
      <c r="D181" s="142">
        <v>711.93</v>
      </c>
    </row>
    <row r="182" spans="1:4" s="12" customFormat="1" ht="13.5" customHeight="1">
      <c r="A182" s="2">
        <v>5</v>
      </c>
      <c r="B182" s="1" t="s">
        <v>1132</v>
      </c>
      <c r="C182" s="2">
        <v>2008</v>
      </c>
      <c r="D182" s="142">
        <v>260.01</v>
      </c>
    </row>
    <row r="183" spans="1:4" s="12" customFormat="1" ht="13.5" customHeight="1">
      <c r="A183" s="2">
        <v>6</v>
      </c>
      <c r="B183" s="1" t="s">
        <v>1133</v>
      </c>
      <c r="C183" s="2">
        <v>2008</v>
      </c>
      <c r="D183" s="142">
        <v>671.5</v>
      </c>
    </row>
    <row r="184" spans="1:4" s="12" customFormat="1" ht="13.5" customHeight="1">
      <c r="A184" s="2">
        <v>7</v>
      </c>
      <c r="B184" s="1" t="s">
        <v>1134</v>
      </c>
      <c r="C184" s="2">
        <v>2011</v>
      </c>
      <c r="D184" s="142">
        <v>418</v>
      </c>
    </row>
    <row r="185" spans="1:4" s="12" customFormat="1" ht="13.5" customHeight="1">
      <c r="A185" s="2">
        <v>8</v>
      </c>
      <c r="B185" s="1" t="s">
        <v>0</v>
      </c>
      <c r="C185" s="2">
        <v>2011</v>
      </c>
      <c r="D185" s="142">
        <v>3225.06</v>
      </c>
    </row>
    <row r="186" spans="1:4" s="12" customFormat="1" ht="12.75">
      <c r="A186" s="277" t="s">
        <v>876</v>
      </c>
      <c r="B186" s="277" t="s">
        <v>883</v>
      </c>
      <c r="C186" s="2"/>
      <c r="D186" s="33">
        <f>SUM(D178:D185)</f>
        <v>9613.32</v>
      </c>
    </row>
    <row r="187" spans="1:4" s="12" customFormat="1" ht="12.75" customHeight="1">
      <c r="A187" s="256" t="s">
        <v>8</v>
      </c>
      <c r="B187" s="256"/>
      <c r="C187" s="256"/>
      <c r="D187" s="256"/>
    </row>
    <row r="188" spans="1:4" s="12" customFormat="1" ht="12.75">
      <c r="A188" s="68">
        <v>1</v>
      </c>
      <c r="B188" s="66" t="s">
        <v>848</v>
      </c>
      <c r="C188" s="68"/>
      <c r="D188" s="163">
        <v>3708.8</v>
      </c>
    </row>
    <row r="189" spans="1:4" s="12" customFormat="1" ht="12.75">
      <c r="A189" s="68">
        <v>2</v>
      </c>
      <c r="B189" s="66" t="s">
        <v>27</v>
      </c>
      <c r="C189" s="68"/>
      <c r="D189" s="163">
        <v>3840.56</v>
      </c>
    </row>
    <row r="190" spans="1:4" s="12" customFormat="1" ht="12.75">
      <c r="A190" s="68">
        <v>3</v>
      </c>
      <c r="B190" s="1" t="s">
        <v>27</v>
      </c>
      <c r="C190" s="2">
        <v>2008</v>
      </c>
      <c r="D190" s="142">
        <v>2415.6</v>
      </c>
    </row>
    <row r="191" spans="1:4" s="12" customFormat="1" ht="12.75">
      <c r="A191" s="68">
        <v>4</v>
      </c>
      <c r="B191" s="1" t="s">
        <v>27</v>
      </c>
      <c r="C191" s="2">
        <v>2008</v>
      </c>
      <c r="D191" s="142">
        <v>2415.6</v>
      </c>
    </row>
    <row r="192" spans="1:4" s="12" customFormat="1" ht="12.75">
      <c r="A192" s="68">
        <v>5</v>
      </c>
      <c r="B192" s="1" t="s">
        <v>1088</v>
      </c>
      <c r="C192" s="2">
        <v>2005</v>
      </c>
      <c r="D192" s="142">
        <v>1024.59</v>
      </c>
    </row>
    <row r="193" spans="1:4" s="12" customFormat="1" ht="12.75">
      <c r="A193" s="68">
        <v>6</v>
      </c>
      <c r="B193" s="1" t="s">
        <v>684</v>
      </c>
      <c r="C193" s="2"/>
      <c r="D193" s="142">
        <v>1329.8</v>
      </c>
    </row>
    <row r="194" spans="1:4" s="12" customFormat="1" ht="12.75">
      <c r="A194" s="68">
        <v>7</v>
      </c>
      <c r="B194" s="1" t="s">
        <v>685</v>
      </c>
      <c r="C194" s="2">
        <v>2008</v>
      </c>
      <c r="D194" s="142">
        <v>1451.8</v>
      </c>
    </row>
    <row r="195" spans="1:4" s="12" customFormat="1" ht="12.75">
      <c r="A195" s="68">
        <v>8</v>
      </c>
      <c r="B195" s="1" t="s">
        <v>686</v>
      </c>
      <c r="C195" s="2">
        <v>2008</v>
      </c>
      <c r="D195" s="142">
        <v>563.57</v>
      </c>
    </row>
    <row r="196" spans="1:4" s="12" customFormat="1" ht="12.75">
      <c r="A196" s="68">
        <v>9</v>
      </c>
      <c r="B196" s="1" t="s">
        <v>685</v>
      </c>
      <c r="C196" s="2">
        <v>2010</v>
      </c>
      <c r="D196" s="142">
        <v>370</v>
      </c>
    </row>
    <row r="197" spans="1:4" s="12" customFormat="1" ht="12.75">
      <c r="A197" s="2"/>
      <c r="B197" s="3" t="s">
        <v>876</v>
      </c>
      <c r="C197" s="2"/>
      <c r="D197" s="164">
        <f>SUM(D188:D196)</f>
        <v>17120.32</v>
      </c>
    </row>
    <row r="198" spans="1:4" s="9" customFormat="1" ht="12.75">
      <c r="A198" s="256" t="s">
        <v>9</v>
      </c>
      <c r="B198" s="256"/>
      <c r="C198" s="256"/>
      <c r="D198" s="256"/>
    </row>
    <row r="199" spans="1:4" s="9" customFormat="1" ht="12.75">
      <c r="A199" s="2">
        <v>1</v>
      </c>
      <c r="B199" s="1" t="s">
        <v>10</v>
      </c>
      <c r="C199" s="2">
        <v>2007</v>
      </c>
      <c r="D199" s="142">
        <v>1520</v>
      </c>
    </row>
    <row r="200" spans="1:4" s="9" customFormat="1" ht="12.75">
      <c r="A200" s="68">
        <v>2</v>
      </c>
      <c r="B200" s="1" t="s">
        <v>11</v>
      </c>
      <c r="C200" s="2">
        <v>2007</v>
      </c>
      <c r="D200" s="142">
        <v>3200</v>
      </c>
    </row>
    <row r="201" spans="1:4" s="9" customFormat="1" ht="12.75">
      <c r="A201" s="2">
        <v>3</v>
      </c>
      <c r="B201" s="1" t="s">
        <v>778</v>
      </c>
      <c r="C201" s="2">
        <v>2008</v>
      </c>
      <c r="D201" s="142">
        <v>600</v>
      </c>
    </row>
    <row r="202" spans="1:4" s="9" customFormat="1" ht="12.75">
      <c r="A202" s="68">
        <v>4</v>
      </c>
      <c r="B202" s="1" t="s">
        <v>12</v>
      </c>
      <c r="C202" s="2">
        <v>2008</v>
      </c>
      <c r="D202" s="142">
        <v>440</v>
      </c>
    </row>
    <row r="203" spans="1:4" s="9" customFormat="1" ht="12.75">
      <c r="A203" s="2">
        <v>5</v>
      </c>
      <c r="B203" s="1" t="s">
        <v>13</v>
      </c>
      <c r="C203" s="2">
        <v>2008</v>
      </c>
      <c r="D203" s="142">
        <v>382</v>
      </c>
    </row>
    <row r="204" spans="1:4" s="9" customFormat="1" ht="12.75">
      <c r="A204" s="68">
        <v>6</v>
      </c>
      <c r="B204" s="1" t="s">
        <v>14</v>
      </c>
      <c r="C204" s="90">
        <v>2009</v>
      </c>
      <c r="D204" s="167">
        <v>1600</v>
      </c>
    </row>
    <row r="205" spans="1:4" s="9" customFormat="1" ht="12.75">
      <c r="A205" s="2">
        <v>7</v>
      </c>
      <c r="B205" s="1" t="s">
        <v>14</v>
      </c>
      <c r="C205" s="2">
        <v>2011</v>
      </c>
      <c r="D205" s="142">
        <v>2352</v>
      </c>
    </row>
    <row r="206" spans="1:4" s="9" customFormat="1" ht="12.75">
      <c r="A206" s="68">
        <v>8</v>
      </c>
      <c r="B206" s="1" t="s">
        <v>15</v>
      </c>
      <c r="C206" s="2">
        <v>2010</v>
      </c>
      <c r="D206" s="142">
        <v>2879.2</v>
      </c>
    </row>
    <row r="207" spans="1:4" s="22" customFormat="1" ht="12.75">
      <c r="A207" s="2"/>
      <c r="B207" s="15" t="s">
        <v>876</v>
      </c>
      <c r="C207" s="2"/>
      <c r="D207" s="164">
        <f>SUM(D199:D206)</f>
        <v>12973.2</v>
      </c>
    </row>
    <row r="208" spans="1:4" s="12" customFormat="1" ht="12.75">
      <c r="A208" s="256" t="s">
        <v>26</v>
      </c>
      <c r="B208" s="256"/>
      <c r="C208" s="256"/>
      <c r="D208" s="256"/>
    </row>
    <row r="209" spans="1:4" s="9" customFormat="1" ht="12.75">
      <c r="A209" s="2">
        <v>1</v>
      </c>
      <c r="B209" s="131" t="s">
        <v>28</v>
      </c>
      <c r="C209" s="132">
        <v>2008</v>
      </c>
      <c r="D209" s="170">
        <v>3249.99</v>
      </c>
    </row>
    <row r="210" spans="1:4" s="9" customFormat="1" ht="12.75">
      <c r="A210" s="2">
        <v>2</v>
      </c>
      <c r="B210" s="131" t="s">
        <v>857</v>
      </c>
      <c r="C210" s="132">
        <v>2007</v>
      </c>
      <c r="D210" s="170">
        <v>899</v>
      </c>
    </row>
    <row r="211" spans="1:4" s="9" customFormat="1" ht="12.75">
      <c r="A211" s="2">
        <v>3</v>
      </c>
      <c r="B211" s="131" t="s">
        <v>29</v>
      </c>
      <c r="C211" s="132">
        <v>2007</v>
      </c>
      <c r="D211" s="170">
        <v>999</v>
      </c>
    </row>
    <row r="212" spans="1:4" s="9" customFormat="1" ht="12.75">
      <c r="A212" s="2">
        <v>4</v>
      </c>
      <c r="B212" s="131" t="s">
        <v>30</v>
      </c>
      <c r="C212" s="132">
        <v>2009</v>
      </c>
      <c r="D212" s="170">
        <v>550</v>
      </c>
    </row>
    <row r="213" spans="1:4" s="9" customFormat="1" ht="12.75">
      <c r="A213" s="2">
        <v>5</v>
      </c>
      <c r="B213" s="133" t="s">
        <v>27</v>
      </c>
      <c r="C213" s="134">
        <v>2010</v>
      </c>
      <c r="D213" s="171">
        <v>1700</v>
      </c>
    </row>
    <row r="214" spans="1:4" s="9" customFormat="1" ht="12.75">
      <c r="A214" s="2">
        <v>6</v>
      </c>
      <c r="B214" s="131" t="s">
        <v>31</v>
      </c>
      <c r="C214" s="132">
        <v>2010</v>
      </c>
      <c r="D214" s="170">
        <v>550</v>
      </c>
    </row>
    <row r="215" spans="1:4" s="9" customFormat="1" ht="12.75">
      <c r="A215" s="2">
        <v>7</v>
      </c>
      <c r="B215" s="131" t="s">
        <v>32</v>
      </c>
      <c r="C215" s="132">
        <v>2010</v>
      </c>
      <c r="D215" s="170">
        <v>1840</v>
      </c>
    </row>
    <row r="216" spans="1:4" s="9" customFormat="1" ht="12.75">
      <c r="A216" s="2">
        <v>8</v>
      </c>
      <c r="B216" s="131" t="s">
        <v>33</v>
      </c>
      <c r="C216" s="132">
        <v>2010</v>
      </c>
      <c r="D216" s="170">
        <v>1716</v>
      </c>
    </row>
    <row r="217" spans="1:6" s="12" customFormat="1" ht="12.75">
      <c r="A217" s="282" t="s">
        <v>876</v>
      </c>
      <c r="B217" s="282"/>
      <c r="C217" s="135"/>
      <c r="D217" s="169">
        <f>SUM(D209:D216)</f>
        <v>11503.99</v>
      </c>
      <c r="F217" s="13"/>
    </row>
    <row r="218" spans="1:6" s="12" customFormat="1" ht="12.75">
      <c r="A218" s="256" t="s">
        <v>37</v>
      </c>
      <c r="B218" s="256"/>
      <c r="C218" s="256"/>
      <c r="D218" s="256"/>
      <c r="F218" s="13"/>
    </row>
    <row r="219" spans="1:4" s="12" customFormat="1" ht="12.75">
      <c r="A219" s="68">
        <v>1</v>
      </c>
      <c r="B219" s="66" t="s">
        <v>48</v>
      </c>
      <c r="C219" s="68">
        <v>2007</v>
      </c>
      <c r="D219" s="163">
        <v>5978</v>
      </c>
    </row>
    <row r="220" spans="1:4" s="12" customFormat="1" ht="12.75">
      <c r="A220" s="2">
        <v>2</v>
      </c>
      <c r="B220" s="66" t="s">
        <v>49</v>
      </c>
      <c r="C220" s="68">
        <v>2007</v>
      </c>
      <c r="D220" s="163">
        <v>3240.01</v>
      </c>
    </row>
    <row r="221" spans="1:4" s="12" customFormat="1" ht="12.75">
      <c r="A221" s="2">
        <v>3</v>
      </c>
      <c r="B221" s="30" t="s">
        <v>50</v>
      </c>
      <c r="C221" s="2">
        <v>2008</v>
      </c>
      <c r="D221" s="142">
        <v>2339.01</v>
      </c>
    </row>
    <row r="222" spans="1:4" s="12" customFormat="1" ht="12.75">
      <c r="A222" s="2">
        <v>4</v>
      </c>
      <c r="B222" s="1" t="s">
        <v>49</v>
      </c>
      <c r="C222" s="2">
        <v>2007</v>
      </c>
      <c r="D222" s="142">
        <v>4400</v>
      </c>
    </row>
    <row r="223" spans="1:4" s="12" customFormat="1" ht="12.75">
      <c r="A223" s="2">
        <v>5</v>
      </c>
      <c r="B223" s="1" t="s">
        <v>51</v>
      </c>
      <c r="C223" s="2">
        <v>2007</v>
      </c>
      <c r="D223" s="142">
        <v>600</v>
      </c>
    </row>
    <row r="224" spans="1:4" s="12" customFormat="1" ht="12.75">
      <c r="A224" s="2"/>
      <c r="B224" s="15" t="s">
        <v>876</v>
      </c>
      <c r="C224" s="2"/>
      <c r="D224" s="33">
        <f>SUM(D219:D223)</f>
        <v>16557.02</v>
      </c>
    </row>
    <row r="225" spans="1:4" s="12" customFormat="1" ht="12.75">
      <c r="A225" s="256" t="s">
        <v>71</v>
      </c>
      <c r="B225" s="256"/>
      <c r="C225" s="256"/>
      <c r="D225" s="256"/>
    </row>
    <row r="226" spans="1:4" s="12" customFormat="1" ht="12.75">
      <c r="A226" s="68">
        <v>1</v>
      </c>
      <c r="B226" s="66" t="s">
        <v>72</v>
      </c>
      <c r="C226" s="68">
        <v>2011</v>
      </c>
      <c r="D226" s="163">
        <v>1700</v>
      </c>
    </row>
    <row r="227" spans="1:4" s="12" customFormat="1" ht="12.75">
      <c r="A227" s="2">
        <v>2</v>
      </c>
      <c r="B227" s="1" t="s">
        <v>73</v>
      </c>
      <c r="C227" s="2">
        <v>2010</v>
      </c>
      <c r="D227" s="142">
        <v>3787</v>
      </c>
    </row>
    <row r="228" spans="1:4" s="12" customFormat="1" ht="12.75">
      <c r="A228" s="2">
        <v>3</v>
      </c>
      <c r="B228" s="1" t="s">
        <v>74</v>
      </c>
      <c r="C228" s="2">
        <v>2007</v>
      </c>
      <c r="D228" s="142">
        <v>3240</v>
      </c>
    </row>
    <row r="229" spans="1:4" s="12" customFormat="1" ht="12.75">
      <c r="A229" s="2"/>
      <c r="B229" s="15" t="s">
        <v>876</v>
      </c>
      <c r="C229" s="2"/>
      <c r="D229" s="45">
        <f>SUM(D226:D228)</f>
        <v>8727</v>
      </c>
    </row>
    <row r="230" spans="1:4" s="12" customFormat="1" ht="12.75">
      <c r="A230" s="256" t="s">
        <v>84</v>
      </c>
      <c r="B230" s="256"/>
      <c r="C230" s="256"/>
      <c r="D230" s="256"/>
    </row>
    <row r="231" spans="1:4" s="12" customFormat="1" ht="12.75">
      <c r="A231" s="2">
        <v>1</v>
      </c>
      <c r="B231" s="131" t="s">
        <v>73</v>
      </c>
      <c r="C231" s="132">
        <v>2007</v>
      </c>
      <c r="D231" s="170">
        <v>1150</v>
      </c>
    </row>
    <row r="232" spans="1:4" s="12" customFormat="1" ht="12.75">
      <c r="A232" s="2">
        <v>2</v>
      </c>
      <c r="B232" s="131" t="s">
        <v>85</v>
      </c>
      <c r="C232" s="132">
        <v>2007</v>
      </c>
      <c r="D232" s="170">
        <v>710</v>
      </c>
    </row>
    <row r="233" spans="1:4" s="12" customFormat="1" ht="12.75">
      <c r="A233" s="2">
        <v>3</v>
      </c>
      <c r="B233" s="131" t="s">
        <v>86</v>
      </c>
      <c r="C233" s="132">
        <v>2008</v>
      </c>
      <c r="D233" s="170">
        <v>470</v>
      </c>
    </row>
    <row r="234" spans="1:4" s="12" customFormat="1" ht="12.75">
      <c r="A234" s="2">
        <v>4</v>
      </c>
      <c r="B234" s="131" t="s">
        <v>87</v>
      </c>
      <c r="C234" s="132">
        <v>2008</v>
      </c>
      <c r="D234" s="170">
        <v>2074</v>
      </c>
    </row>
    <row r="235" spans="1:4" s="12" customFormat="1" ht="12.75">
      <c r="A235" s="2">
        <v>5</v>
      </c>
      <c r="B235" s="131" t="s">
        <v>88</v>
      </c>
      <c r="C235" s="132">
        <v>2008</v>
      </c>
      <c r="D235" s="170">
        <v>500</v>
      </c>
    </row>
    <row r="236" spans="1:4" s="12" customFormat="1" ht="12.75">
      <c r="A236" s="2">
        <v>6</v>
      </c>
      <c r="B236" s="131" t="s">
        <v>27</v>
      </c>
      <c r="C236" s="132">
        <v>2009</v>
      </c>
      <c r="D236" s="170">
        <v>1340</v>
      </c>
    </row>
    <row r="237" spans="1:4" s="12" customFormat="1" ht="12.75">
      <c r="A237" s="2">
        <v>7</v>
      </c>
      <c r="B237" s="131" t="s">
        <v>90</v>
      </c>
      <c r="C237" s="132">
        <v>2009</v>
      </c>
      <c r="D237" s="170">
        <v>600</v>
      </c>
    </row>
    <row r="238" spans="1:4" s="12" customFormat="1" ht="12.75">
      <c r="A238" s="2">
        <v>8</v>
      </c>
      <c r="B238" s="131" t="s">
        <v>91</v>
      </c>
      <c r="C238" s="132">
        <v>2009</v>
      </c>
      <c r="D238" s="170">
        <v>400</v>
      </c>
    </row>
    <row r="239" spans="1:4" s="12" customFormat="1" ht="12.75">
      <c r="A239" s="2">
        <v>9</v>
      </c>
      <c r="B239" s="131" t="s">
        <v>93</v>
      </c>
      <c r="C239" s="132">
        <v>2011</v>
      </c>
      <c r="D239" s="170">
        <v>1700</v>
      </c>
    </row>
    <row r="240" spans="1:4" s="12" customFormat="1" ht="12.75">
      <c r="A240" s="2"/>
      <c r="B240" s="15" t="s">
        <v>876</v>
      </c>
      <c r="C240" s="2"/>
      <c r="D240" s="45">
        <f>SUM(D231:D239)</f>
        <v>8944</v>
      </c>
    </row>
    <row r="241" spans="1:4" s="12" customFormat="1" ht="12.75">
      <c r="A241" s="284" t="s">
        <v>108</v>
      </c>
      <c r="B241" s="285"/>
      <c r="C241" s="285"/>
      <c r="D241" s="286"/>
    </row>
    <row r="242" spans="1:4" s="12" customFormat="1" ht="12.75">
      <c r="A242" s="68">
        <v>1</v>
      </c>
      <c r="B242" s="1" t="s">
        <v>110</v>
      </c>
      <c r="C242" s="2">
        <v>2007</v>
      </c>
      <c r="D242" s="142">
        <v>678</v>
      </c>
    </row>
    <row r="243" spans="1:4" s="12" customFormat="1" ht="12.75">
      <c r="A243" s="2">
        <v>2</v>
      </c>
      <c r="B243" s="1" t="s">
        <v>111</v>
      </c>
      <c r="C243" s="2">
        <v>2008</v>
      </c>
      <c r="D243" s="142">
        <v>400</v>
      </c>
    </row>
    <row r="244" spans="1:4" s="12" customFormat="1" ht="12.75">
      <c r="A244" s="68">
        <v>3</v>
      </c>
      <c r="B244" s="1" t="s">
        <v>112</v>
      </c>
      <c r="C244" s="2">
        <v>2008</v>
      </c>
      <c r="D244" s="142">
        <v>500</v>
      </c>
    </row>
    <row r="245" spans="1:4" s="12" customFormat="1" ht="12.75">
      <c r="A245" s="2">
        <v>4</v>
      </c>
      <c r="B245" s="1" t="s">
        <v>113</v>
      </c>
      <c r="C245" s="2">
        <v>2008</v>
      </c>
      <c r="D245" s="142">
        <v>1220</v>
      </c>
    </row>
    <row r="246" spans="1:4" s="12" customFormat="1" ht="12.75">
      <c r="A246" s="2">
        <v>5</v>
      </c>
      <c r="B246" s="1" t="s">
        <v>114</v>
      </c>
      <c r="C246" s="2">
        <v>2008</v>
      </c>
      <c r="D246" s="142">
        <v>1300</v>
      </c>
    </row>
    <row r="247" spans="1:4" s="12" customFormat="1" ht="12.75">
      <c r="A247" s="68">
        <v>6</v>
      </c>
      <c r="B247" s="1" t="s">
        <v>116</v>
      </c>
      <c r="C247" s="2">
        <v>2011</v>
      </c>
      <c r="D247" s="142">
        <v>1400</v>
      </c>
    </row>
    <row r="248" spans="1:4" s="12" customFormat="1" ht="12.75">
      <c r="A248" s="2"/>
      <c r="B248" s="15" t="s">
        <v>876</v>
      </c>
      <c r="C248" s="2"/>
      <c r="D248" s="45">
        <f>SUM(D242:D247)</f>
        <v>5498</v>
      </c>
    </row>
    <row r="249" spans="1:4" s="12" customFormat="1" ht="12.75">
      <c r="A249" s="256" t="s">
        <v>124</v>
      </c>
      <c r="B249" s="256"/>
      <c r="C249" s="256"/>
      <c r="D249" s="256"/>
    </row>
    <row r="250" spans="1:4" s="12" customFormat="1" ht="12.75">
      <c r="A250" s="2">
        <v>1</v>
      </c>
      <c r="B250" s="1" t="s">
        <v>67</v>
      </c>
      <c r="C250" s="2">
        <v>2011</v>
      </c>
      <c r="D250" s="44">
        <v>949</v>
      </c>
    </row>
    <row r="251" spans="1:4" s="12" customFormat="1" ht="12.75">
      <c r="A251" s="2">
        <v>2</v>
      </c>
      <c r="B251" s="1" t="s">
        <v>779</v>
      </c>
      <c r="C251" s="2">
        <v>2007</v>
      </c>
      <c r="D251" s="44">
        <v>9394</v>
      </c>
    </row>
    <row r="252" spans="1:4" s="12" customFormat="1" ht="12.75">
      <c r="A252" s="2">
        <v>3</v>
      </c>
      <c r="B252" s="1" t="s">
        <v>780</v>
      </c>
      <c r="C252" s="2">
        <v>2007</v>
      </c>
      <c r="D252" s="44">
        <v>17028</v>
      </c>
    </row>
    <row r="253" spans="1:4" s="12" customFormat="1" ht="12.75">
      <c r="A253" s="2">
        <v>4</v>
      </c>
      <c r="B253" s="1" t="s">
        <v>437</v>
      </c>
      <c r="C253" s="2">
        <v>2007</v>
      </c>
      <c r="D253" s="44">
        <v>2122</v>
      </c>
    </row>
    <row r="254" spans="1:4" s="12" customFormat="1" ht="12.75">
      <c r="A254" s="2">
        <v>5</v>
      </c>
      <c r="B254" s="1" t="s">
        <v>438</v>
      </c>
      <c r="C254" s="2">
        <v>2007</v>
      </c>
      <c r="D254" s="44">
        <v>2539</v>
      </c>
    </row>
    <row r="255" spans="1:4" s="12" customFormat="1" ht="12.75">
      <c r="A255" s="2">
        <v>6</v>
      </c>
      <c r="B255" s="1" t="s">
        <v>439</v>
      </c>
      <c r="C255" s="2">
        <v>2007</v>
      </c>
      <c r="D255" s="44">
        <v>3103</v>
      </c>
    </row>
    <row r="256" spans="1:4" s="12" customFormat="1" ht="12.75">
      <c r="A256" s="2">
        <v>7</v>
      </c>
      <c r="B256" s="1" t="s">
        <v>232</v>
      </c>
      <c r="C256" s="2">
        <v>2007</v>
      </c>
      <c r="D256" s="44">
        <v>488</v>
      </c>
    </row>
    <row r="257" spans="1:4" s="12" customFormat="1" ht="12.75">
      <c r="A257" s="2">
        <v>8</v>
      </c>
      <c r="B257" s="1" t="s">
        <v>440</v>
      </c>
      <c r="C257" s="2">
        <v>2007</v>
      </c>
      <c r="D257" s="44">
        <v>732</v>
      </c>
    </row>
    <row r="258" spans="1:4" s="12" customFormat="1" ht="12.75">
      <c r="A258" s="2">
        <v>9</v>
      </c>
      <c r="B258" s="1" t="s">
        <v>0</v>
      </c>
      <c r="C258" s="2">
        <v>2011</v>
      </c>
      <c r="D258" s="44">
        <v>2950</v>
      </c>
    </row>
    <row r="259" spans="1:4" s="12" customFormat="1" ht="12.75">
      <c r="A259" s="2">
        <v>10</v>
      </c>
      <c r="B259" s="1" t="s">
        <v>237</v>
      </c>
      <c r="C259" s="2">
        <v>2010</v>
      </c>
      <c r="D259" s="44">
        <v>1273</v>
      </c>
    </row>
    <row r="260" spans="1:4" s="12" customFormat="1" ht="12.75">
      <c r="A260" s="2">
        <v>11</v>
      </c>
      <c r="B260" s="1" t="s">
        <v>435</v>
      </c>
      <c r="C260" s="2">
        <v>2010</v>
      </c>
      <c r="D260" s="200">
        <v>2744</v>
      </c>
    </row>
    <row r="261" spans="1:4" s="12" customFormat="1" ht="12.75">
      <c r="A261" s="2"/>
      <c r="B261" s="15" t="s">
        <v>876</v>
      </c>
      <c r="C261" s="2"/>
      <c r="D261" s="45">
        <f>SUM(D250:D260)</f>
        <v>43322</v>
      </c>
    </row>
    <row r="262" spans="1:4" s="12" customFormat="1" ht="12.75">
      <c r="A262" s="256" t="s">
        <v>125</v>
      </c>
      <c r="B262" s="256"/>
      <c r="C262" s="256"/>
      <c r="D262" s="256"/>
    </row>
    <row r="263" spans="1:4" s="12" customFormat="1" ht="12.75">
      <c r="A263" s="2">
        <v>1</v>
      </c>
      <c r="B263" s="1" t="s">
        <v>229</v>
      </c>
      <c r="C263" s="2">
        <v>2008</v>
      </c>
      <c r="D263" s="142">
        <v>13296</v>
      </c>
    </row>
    <row r="264" spans="1:4" s="12" customFormat="1" ht="12.75">
      <c r="A264" s="2">
        <v>2</v>
      </c>
      <c r="B264" s="1" t="s">
        <v>781</v>
      </c>
      <c r="C264" s="2">
        <v>2007</v>
      </c>
      <c r="D264" s="142">
        <v>34201.96</v>
      </c>
    </row>
    <row r="265" spans="1:4" s="12" customFormat="1" ht="12.75">
      <c r="A265" s="2">
        <v>3</v>
      </c>
      <c r="B265" s="1" t="s">
        <v>230</v>
      </c>
      <c r="C265" s="2">
        <v>2007</v>
      </c>
      <c r="D265" s="142">
        <v>732</v>
      </c>
    </row>
    <row r="266" spans="1:4" s="12" customFormat="1" ht="12.75">
      <c r="A266" s="2">
        <v>4</v>
      </c>
      <c r="B266" s="1" t="s">
        <v>232</v>
      </c>
      <c r="C266" s="2">
        <v>2007</v>
      </c>
      <c r="D266" s="142">
        <v>488</v>
      </c>
    </row>
    <row r="267" spans="1:4" s="12" customFormat="1" ht="12.75">
      <c r="A267" s="2">
        <v>5</v>
      </c>
      <c r="B267" s="1" t="s">
        <v>782</v>
      </c>
      <c r="C267" s="2">
        <v>2008</v>
      </c>
      <c r="D267" s="142">
        <v>5490</v>
      </c>
    </row>
    <row r="268" spans="1:4" s="12" customFormat="1" ht="12.75">
      <c r="A268" s="2">
        <v>6</v>
      </c>
      <c r="B268" s="1" t="s">
        <v>233</v>
      </c>
      <c r="C268" s="2">
        <v>2008</v>
      </c>
      <c r="D268" s="142">
        <v>1464</v>
      </c>
    </row>
    <row r="269" spans="1:4" s="12" customFormat="1" ht="12.75">
      <c r="A269" s="2">
        <v>7</v>
      </c>
      <c r="B269" s="1" t="s">
        <v>234</v>
      </c>
      <c r="C269" s="2">
        <v>2008</v>
      </c>
      <c r="D269" s="142">
        <v>1150</v>
      </c>
    </row>
    <row r="270" spans="1:4" s="12" customFormat="1" ht="12.75">
      <c r="A270" s="2">
        <v>8</v>
      </c>
      <c r="B270" s="1" t="s">
        <v>235</v>
      </c>
      <c r="C270" s="2">
        <v>2009</v>
      </c>
      <c r="D270" s="142">
        <v>3172</v>
      </c>
    </row>
    <row r="271" spans="1:4" s="12" customFormat="1" ht="12.75">
      <c r="A271" s="2">
        <v>9</v>
      </c>
      <c r="B271" s="1" t="s">
        <v>236</v>
      </c>
      <c r="C271" s="2">
        <v>2010</v>
      </c>
      <c r="D271" s="142">
        <v>3050</v>
      </c>
    </row>
    <row r="272" spans="1:4" s="12" customFormat="1" ht="12.75">
      <c r="A272" s="2">
        <v>10</v>
      </c>
      <c r="B272" s="1" t="s">
        <v>237</v>
      </c>
      <c r="C272" s="2">
        <v>2010</v>
      </c>
      <c r="D272" s="142">
        <v>5262</v>
      </c>
    </row>
    <row r="273" spans="1:4" s="12" customFormat="1" ht="12.75">
      <c r="A273" s="2">
        <v>11</v>
      </c>
      <c r="B273" s="110" t="s">
        <v>73</v>
      </c>
      <c r="C273" s="2">
        <v>2008</v>
      </c>
      <c r="D273" s="142">
        <v>5419.79</v>
      </c>
    </row>
    <row r="274" spans="1:4" s="12" customFormat="1" ht="12.75">
      <c r="A274" s="2"/>
      <c r="B274" s="15" t="s">
        <v>876</v>
      </c>
      <c r="C274" s="2"/>
      <c r="D274" s="45">
        <f>SUM(D263:D273)</f>
        <v>73725.74999999999</v>
      </c>
    </row>
    <row r="275" spans="1:4" s="12" customFormat="1" ht="12.75">
      <c r="A275" s="256" t="s">
        <v>252</v>
      </c>
      <c r="B275" s="256"/>
      <c r="C275" s="256"/>
      <c r="D275" s="256"/>
    </row>
    <row r="276" spans="1:4" s="12" customFormat="1" ht="12.75">
      <c r="A276" s="2">
        <v>1</v>
      </c>
      <c r="B276" s="1" t="s">
        <v>253</v>
      </c>
      <c r="C276" s="2">
        <v>2007</v>
      </c>
      <c r="D276" s="142">
        <v>1999</v>
      </c>
    </row>
    <row r="277" spans="1:4" s="12" customFormat="1" ht="12.75">
      <c r="A277" s="2">
        <v>2</v>
      </c>
      <c r="B277" s="1" t="s">
        <v>254</v>
      </c>
      <c r="C277" s="2">
        <v>2007</v>
      </c>
      <c r="D277" s="142">
        <v>699</v>
      </c>
    </row>
    <row r="278" spans="1:4" s="12" customFormat="1" ht="12.75">
      <c r="A278" s="2">
        <v>3</v>
      </c>
      <c r="B278" s="1" t="s">
        <v>258</v>
      </c>
      <c r="C278" s="2">
        <v>2011</v>
      </c>
      <c r="D278" s="142">
        <v>424.35</v>
      </c>
    </row>
    <row r="279" spans="1:4" s="12" customFormat="1" ht="12.75">
      <c r="A279" s="2">
        <v>4</v>
      </c>
      <c r="B279" s="1" t="s">
        <v>259</v>
      </c>
      <c r="C279" s="2">
        <v>2011</v>
      </c>
      <c r="D279" s="142">
        <v>99.99</v>
      </c>
    </row>
    <row r="280" spans="1:4" s="12" customFormat="1" ht="12.75">
      <c r="A280" s="2">
        <v>5</v>
      </c>
      <c r="B280" s="1" t="s">
        <v>260</v>
      </c>
      <c r="C280" s="2">
        <v>2011</v>
      </c>
      <c r="D280" s="142">
        <v>2178.39</v>
      </c>
    </row>
    <row r="281" spans="1:4" s="12" customFormat="1" ht="12.75">
      <c r="A281" s="2">
        <v>6</v>
      </c>
      <c r="B281" s="1" t="s">
        <v>261</v>
      </c>
      <c r="C281" s="2">
        <v>2011</v>
      </c>
      <c r="D281" s="142">
        <v>5704.73</v>
      </c>
    </row>
    <row r="282" spans="1:4" s="12" customFormat="1" ht="12.75">
      <c r="A282" s="2">
        <v>7</v>
      </c>
      <c r="B282" s="1" t="s">
        <v>783</v>
      </c>
      <c r="C282" s="2">
        <v>2011</v>
      </c>
      <c r="D282" s="142">
        <v>12050.99</v>
      </c>
    </row>
    <row r="283" spans="1:4" s="12" customFormat="1" ht="12.75">
      <c r="A283" s="2">
        <v>8</v>
      </c>
      <c r="B283" s="1" t="s">
        <v>784</v>
      </c>
      <c r="C283" s="2">
        <v>2011</v>
      </c>
      <c r="D283" s="142">
        <v>9492.67</v>
      </c>
    </row>
    <row r="284" spans="1:4" s="12" customFormat="1" ht="12.75">
      <c r="A284" s="2">
        <v>9</v>
      </c>
      <c r="B284" s="1" t="s">
        <v>262</v>
      </c>
      <c r="C284" s="2">
        <v>2011</v>
      </c>
      <c r="D284" s="142">
        <v>3471.31</v>
      </c>
    </row>
    <row r="285" spans="1:4" s="12" customFormat="1" ht="12.75">
      <c r="A285" s="2">
        <v>10</v>
      </c>
      <c r="B285" s="1" t="s">
        <v>263</v>
      </c>
      <c r="C285" s="2">
        <v>2011</v>
      </c>
      <c r="D285" s="142">
        <v>11526.12</v>
      </c>
    </row>
    <row r="286" spans="1:4" s="12" customFormat="1" ht="19.5" customHeight="1">
      <c r="A286" s="2">
        <v>11</v>
      </c>
      <c r="B286" s="1" t="s">
        <v>785</v>
      </c>
      <c r="C286" s="2">
        <v>2011</v>
      </c>
      <c r="D286" s="142">
        <v>10051.21</v>
      </c>
    </row>
    <row r="287" spans="1:4" s="12" customFormat="1" ht="12.75">
      <c r="A287" s="2">
        <v>12</v>
      </c>
      <c r="B287" s="1" t="s">
        <v>786</v>
      </c>
      <c r="C287" s="2">
        <v>2011</v>
      </c>
      <c r="D287" s="142">
        <v>47826.22</v>
      </c>
    </row>
    <row r="288" spans="1:4" s="12" customFormat="1" ht="12.75">
      <c r="A288" s="2">
        <v>13</v>
      </c>
      <c r="B288" s="1" t="s">
        <v>264</v>
      </c>
      <c r="C288" s="2">
        <v>2011</v>
      </c>
      <c r="D288" s="142">
        <v>8254.63</v>
      </c>
    </row>
    <row r="289" spans="1:4" s="12" customFormat="1" ht="12.75">
      <c r="A289" s="2">
        <v>14</v>
      </c>
      <c r="B289" s="1" t="s">
        <v>265</v>
      </c>
      <c r="C289" s="2">
        <v>2011</v>
      </c>
      <c r="D289" s="142">
        <v>12196.15</v>
      </c>
    </row>
    <row r="290" spans="1:4" s="12" customFormat="1" ht="12.75">
      <c r="A290" s="2">
        <v>15</v>
      </c>
      <c r="B290" s="1" t="s">
        <v>787</v>
      </c>
      <c r="C290" s="2">
        <v>2011</v>
      </c>
      <c r="D290" s="142">
        <v>14029.21</v>
      </c>
    </row>
    <row r="291" spans="1:4" s="12" customFormat="1" ht="12.75">
      <c r="A291" s="2">
        <v>16</v>
      </c>
      <c r="B291" s="1" t="s">
        <v>788</v>
      </c>
      <c r="C291" s="2">
        <v>2011</v>
      </c>
      <c r="D291" s="142">
        <v>45247.05</v>
      </c>
    </row>
    <row r="292" spans="1:4" s="12" customFormat="1" ht="17.25" customHeight="1">
      <c r="A292" s="2"/>
      <c r="B292" s="15" t="s">
        <v>876</v>
      </c>
      <c r="C292" s="2"/>
      <c r="D292" s="186">
        <f>SUM(D276:D291)</f>
        <v>185251.02000000002</v>
      </c>
    </row>
    <row r="293" spans="1:4" s="12" customFormat="1" ht="12.75">
      <c r="A293" s="256" t="s">
        <v>1056</v>
      </c>
      <c r="B293" s="256"/>
      <c r="C293" s="256"/>
      <c r="D293" s="256"/>
    </row>
    <row r="294" spans="1:4" s="12" customFormat="1" ht="12.75">
      <c r="A294" s="68">
        <v>1</v>
      </c>
      <c r="B294" s="66" t="s">
        <v>278</v>
      </c>
      <c r="C294" s="68">
        <v>2007</v>
      </c>
      <c r="D294" s="163">
        <v>32808.19</v>
      </c>
    </row>
    <row r="295" spans="1:4" s="12" customFormat="1" ht="12.75">
      <c r="A295" s="2">
        <v>2</v>
      </c>
      <c r="B295" s="1" t="s">
        <v>280</v>
      </c>
      <c r="C295" s="2">
        <v>2008</v>
      </c>
      <c r="D295" s="142">
        <v>1700.68</v>
      </c>
    </row>
    <row r="296" spans="1:4" s="12" customFormat="1" ht="12.75">
      <c r="A296" s="68">
        <v>3</v>
      </c>
      <c r="B296" s="1" t="s">
        <v>281</v>
      </c>
      <c r="C296" s="2">
        <v>2010</v>
      </c>
      <c r="D296" s="142">
        <v>1515.01</v>
      </c>
    </row>
    <row r="297" spans="1:4" s="12" customFormat="1" ht="12.75">
      <c r="A297" s="2">
        <v>4</v>
      </c>
      <c r="B297" s="1" t="s">
        <v>284</v>
      </c>
      <c r="C297" s="2">
        <v>2008</v>
      </c>
      <c r="D297" s="142">
        <v>90959.02</v>
      </c>
    </row>
    <row r="298" spans="1:4" s="12" customFormat="1" ht="12.75">
      <c r="A298" s="68">
        <v>5</v>
      </c>
      <c r="B298" s="1" t="s">
        <v>285</v>
      </c>
      <c r="C298" s="2">
        <v>2008</v>
      </c>
      <c r="D298" s="142">
        <v>4200</v>
      </c>
    </row>
    <row r="299" spans="1:4" s="12" customFormat="1" ht="12.75">
      <c r="A299" s="2">
        <v>6</v>
      </c>
      <c r="B299" s="1" t="s">
        <v>287</v>
      </c>
      <c r="C299" s="2">
        <v>2008</v>
      </c>
      <c r="D299" s="142">
        <v>725</v>
      </c>
    </row>
    <row r="300" spans="1:4" s="12" customFormat="1" ht="12.75">
      <c r="A300" s="68">
        <v>7</v>
      </c>
      <c r="B300" s="1" t="s">
        <v>789</v>
      </c>
      <c r="C300" s="2">
        <v>2008</v>
      </c>
      <c r="D300" s="142">
        <v>1470</v>
      </c>
    </row>
    <row r="301" spans="1:4" s="12" customFormat="1" ht="12.75">
      <c r="A301" s="2">
        <v>8</v>
      </c>
      <c r="B301" s="1" t="s">
        <v>288</v>
      </c>
      <c r="C301" s="2">
        <v>2010</v>
      </c>
      <c r="D301" s="142">
        <v>1850</v>
      </c>
    </row>
    <row r="302" spans="1:4" s="12" customFormat="1" ht="12.75">
      <c r="A302" s="68">
        <v>9</v>
      </c>
      <c r="B302" s="1" t="s">
        <v>289</v>
      </c>
      <c r="C302" s="2">
        <v>2008</v>
      </c>
      <c r="D302" s="142">
        <v>2440</v>
      </c>
    </row>
    <row r="303" spans="1:4" s="12" customFormat="1" ht="12.75">
      <c r="A303" s="2">
        <v>10</v>
      </c>
      <c r="B303" s="1" t="s">
        <v>290</v>
      </c>
      <c r="C303" s="2">
        <v>2009</v>
      </c>
      <c r="D303" s="142">
        <v>1830</v>
      </c>
    </row>
    <row r="304" spans="1:4" s="12" customFormat="1" ht="12.75">
      <c r="A304" s="68">
        <v>11</v>
      </c>
      <c r="B304" s="1" t="s">
        <v>291</v>
      </c>
      <c r="C304" s="2">
        <v>2010</v>
      </c>
      <c r="D304" s="142">
        <v>399</v>
      </c>
    </row>
    <row r="305" spans="1:4" s="12" customFormat="1" ht="12.75">
      <c r="A305" s="2">
        <v>12</v>
      </c>
      <c r="B305" s="1" t="s">
        <v>292</v>
      </c>
      <c r="C305" s="2">
        <v>2009</v>
      </c>
      <c r="D305" s="142">
        <v>2232.05</v>
      </c>
    </row>
    <row r="306" spans="1:4" s="12" customFormat="1" ht="12.75">
      <c r="A306" s="68">
        <v>13</v>
      </c>
      <c r="B306" s="1" t="s">
        <v>293</v>
      </c>
      <c r="C306" s="2">
        <v>2008</v>
      </c>
      <c r="D306" s="142">
        <v>3708.8</v>
      </c>
    </row>
    <row r="307" spans="1:4" s="12" customFormat="1" ht="12.75">
      <c r="A307" s="2">
        <v>14</v>
      </c>
      <c r="B307" s="1" t="s">
        <v>294</v>
      </c>
      <c r="C307" s="2">
        <v>2008</v>
      </c>
      <c r="D307" s="142">
        <v>2285.74</v>
      </c>
    </row>
    <row r="308" spans="1:4" s="12" customFormat="1" ht="12.75">
      <c r="A308" s="68">
        <v>15</v>
      </c>
      <c r="B308" s="1" t="s">
        <v>295</v>
      </c>
      <c r="C308" s="2">
        <v>2007</v>
      </c>
      <c r="D308" s="142">
        <v>4050.01</v>
      </c>
    </row>
    <row r="309" spans="1:4" s="12" customFormat="1" ht="12.75">
      <c r="A309" s="2">
        <v>16</v>
      </c>
      <c r="B309" s="1" t="s">
        <v>296</v>
      </c>
      <c r="C309" s="2">
        <v>2009</v>
      </c>
      <c r="D309" s="142">
        <v>1799</v>
      </c>
    </row>
    <row r="310" spans="1:4" s="12" customFormat="1" ht="12.75">
      <c r="A310" s="68">
        <v>17</v>
      </c>
      <c r="B310" s="1" t="s">
        <v>297</v>
      </c>
      <c r="C310" s="2">
        <v>2008</v>
      </c>
      <c r="D310" s="142">
        <v>329</v>
      </c>
    </row>
    <row r="311" spans="1:4" s="12" customFormat="1" ht="12.75">
      <c r="A311" s="2">
        <v>18</v>
      </c>
      <c r="B311" s="1" t="s">
        <v>300</v>
      </c>
      <c r="C311" s="2">
        <v>2011</v>
      </c>
      <c r="D311" s="142">
        <v>1828.63</v>
      </c>
    </row>
    <row r="312" spans="1:4" s="12" customFormat="1" ht="12.75">
      <c r="A312" s="68">
        <v>19</v>
      </c>
      <c r="B312" s="1" t="s">
        <v>301</v>
      </c>
      <c r="C312" s="2">
        <v>2011</v>
      </c>
      <c r="D312" s="142">
        <v>5704.73</v>
      </c>
    </row>
    <row r="313" spans="1:4" s="12" customFormat="1" ht="12.75">
      <c r="A313" s="2">
        <v>20</v>
      </c>
      <c r="B313" s="1" t="s">
        <v>302</v>
      </c>
      <c r="C313" s="2">
        <v>2011</v>
      </c>
      <c r="D313" s="142">
        <v>10051.21</v>
      </c>
    </row>
    <row r="314" spans="1:4" s="12" customFormat="1" ht="12.75">
      <c r="A314" s="68">
        <v>21</v>
      </c>
      <c r="B314" s="1" t="s">
        <v>303</v>
      </c>
      <c r="C314" s="2">
        <v>2011</v>
      </c>
      <c r="D314" s="142">
        <v>11526.12</v>
      </c>
    </row>
    <row r="315" spans="1:4" s="12" customFormat="1" ht="12.75">
      <c r="A315" s="2">
        <v>22</v>
      </c>
      <c r="B315" s="1" t="s">
        <v>790</v>
      </c>
      <c r="C315" s="2">
        <v>2011</v>
      </c>
      <c r="D315" s="142">
        <v>6942.62</v>
      </c>
    </row>
    <row r="316" spans="1:4" s="12" customFormat="1" ht="12.75">
      <c r="A316" s="68">
        <v>23</v>
      </c>
      <c r="B316" s="1" t="s">
        <v>304</v>
      </c>
      <c r="C316" s="2">
        <v>2011</v>
      </c>
      <c r="D316" s="142">
        <v>28058.42</v>
      </c>
    </row>
    <row r="317" spans="1:4" s="12" customFormat="1" ht="12.75">
      <c r="A317" s="2">
        <v>24</v>
      </c>
      <c r="B317" s="1" t="s">
        <v>305</v>
      </c>
      <c r="C317" s="2">
        <v>2011</v>
      </c>
      <c r="D317" s="142">
        <v>12196.15</v>
      </c>
    </row>
    <row r="318" spans="1:4" s="12" customFormat="1" ht="12.75">
      <c r="A318" s="2"/>
      <c r="B318" s="15" t="s">
        <v>876</v>
      </c>
      <c r="C318" s="2"/>
      <c r="D318" s="45">
        <f>SUM(D294:D317)</f>
        <v>230609.37999999998</v>
      </c>
    </row>
    <row r="319" spans="1:4" s="12" customFormat="1" ht="12.75">
      <c r="A319" s="256" t="s">
        <v>319</v>
      </c>
      <c r="B319" s="256"/>
      <c r="C319" s="256"/>
      <c r="D319" s="256"/>
    </row>
    <row r="320" spans="1:4" s="12" customFormat="1" ht="12.75">
      <c r="A320" s="74">
        <v>1</v>
      </c>
      <c r="B320" s="73" t="s">
        <v>341</v>
      </c>
      <c r="C320" s="74">
        <v>2007</v>
      </c>
      <c r="D320" s="142">
        <v>2539</v>
      </c>
    </row>
    <row r="321" spans="1:4" s="12" customFormat="1" ht="12.75">
      <c r="A321" s="74">
        <v>2</v>
      </c>
      <c r="B321" s="73" t="s">
        <v>342</v>
      </c>
      <c r="C321" s="74">
        <v>2007</v>
      </c>
      <c r="D321" s="142">
        <v>1892</v>
      </c>
    </row>
    <row r="322" spans="1:4" s="12" customFormat="1" ht="12.75">
      <c r="A322" s="74">
        <v>3</v>
      </c>
      <c r="B322" s="73" t="s">
        <v>342</v>
      </c>
      <c r="C322" s="74">
        <v>2007</v>
      </c>
      <c r="D322" s="142">
        <v>1892</v>
      </c>
    </row>
    <row r="323" spans="1:4" s="12" customFormat="1" ht="12.75">
      <c r="A323" s="74">
        <v>4</v>
      </c>
      <c r="B323" s="73" t="s">
        <v>342</v>
      </c>
      <c r="C323" s="74">
        <v>2007</v>
      </c>
      <c r="D323" s="142">
        <v>1892</v>
      </c>
    </row>
    <row r="324" spans="1:4" s="12" customFormat="1" ht="12.75">
      <c r="A324" s="74">
        <v>5</v>
      </c>
      <c r="B324" s="73" t="s">
        <v>342</v>
      </c>
      <c r="C324" s="74">
        <v>2007</v>
      </c>
      <c r="D324" s="142">
        <v>1892</v>
      </c>
    </row>
    <row r="325" spans="1:4" s="12" customFormat="1" ht="12.75">
      <c r="A325" s="74">
        <v>6</v>
      </c>
      <c r="B325" s="73" t="s">
        <v>342</v>
      </c>
      <c r="C325" s="74">
        <v>2007</v>
      </c>
      <c r="D325" s="142">
        <v>1892</v>
      </c>
    </row>
    <row r="326" spans="1:4" s="12" customFormat="1" ht="12.75">
      <c r="A326" s="74">
        <v>7</v>
      </c>
      <c r="B326" s="73" t="s">
        <v>342</v>
      </c>
      <c r="C326" s="74">
        <v>2007</v>
      </c>
      <c r="D326" s="142">
        <v>1892</v>
      </c>
    </row>
    <row r="327" spans="1:4" s="12" customFormat="1" ht="12.75">
      <c r="A327" s="74">
        <v>8</v>
      </c>
      <c r="B327" s="73" t="s">
        <v>342</v>
      </c>
      <c r="C327" s="74">
        <v>2007</v>
      </c>
      <c r="D327" s="142">
        <v>1892</v>
      </c>
    </row>
    <row r="328" spans="1:4" s="12" customFormat="1" ht="12.75">
      <c r="A328" s="74">
        <v>9</v>
      </c>
      <c r="B328" s="73" t="s">
        <v>342</v>
      </c>
      <c r="C328" s="74">
        <v>2007</v>
      </c>
      <c r="D328" s="142">
        <v>1892</v>
      </c>
    </row>
    <row r="329" spans="1:4" s="12" customFormat="1" ht="12.75">
      <c r="A329" s="74">
        <v>10</v>
      </c>
      <c r="B329" s="73" t="s">
        <v>342</v>
      </c>
      <c r="C329" s="74">
        <v>2007</v>
      </c>
      <c r="D329" s="142">
        <v>1892</v>
      </c>
    </row>
    <row r="330" spans="1:4" s="12" customFormat="1" ht="12.75">
      <c r="A330" s="74">
        <v>11</v>
      </c>
      <c r="B330" s="73" t="s">
        <v>343</v>
      </c>
      <c r="C330" s="74">
        <v>2007</v>
      </c>
      <c r="D330" s="142">
        <v>2196</v>
      </c>
    </row>
    <row r="331" spans="1:4" s="12" customFormat="1" ht="12.75">
      <c r="A331" s="74">
        <v>12</v>
      </c>
      <c r="B331" s="73" t="s">
        <v>344</v>
      </c>
      <c r="C331" s="74">
        <v>2007</v>
      </c>
      <c r="D331" s="142">
        <v>488</v>
      </c>
    </row>
    <row r="332" spans="1:4" s="12" customFormat="1" ht="12.75">
      <c r="A332" s="74">
        <v>13</v>
      </c>
      <c r="B332" s="73" t="s">
        <v>345</v>
      </c>
      <c r="C332" s="74">
        <v>2007</v>
      </c>
      <c r="D332" s="142">
        <v>732</v>
      </c>
    </row>
    <row r="333" spans="1:4" s="12" customFormat="1" ht="12.75">
      <c r="A333" s="74">
        <v>14</v>
      </c>
      <c r="B333" s="73" t="s">
        <v>347</v>
      </c>
      <c r="C333" s="74">
        <v>2007</v>
      </c>
      <c r="D333" s="142">
        <v>854</v>
      </c>
    </row>
    <row r="334" spans="1:4" s="12" customFormat="1" ht="12.75">
      <c r="A334" s="74">
        <v>15</v>
      </c>
      <c r="B334" s="73" t="s">
        <v>347</v>
      </c>
      <c r="C334" s="74">
        <v>2007</v>
      </c>
      <c r="D334" s="142">
        <v>854</v>
      </c>
    </row>
    <row r="335" spans="1:4" s="12" customFormat="1" ht="12.75">
      <c r="A335" s="74">
        <v>16</v>
      </c>
      <c r="B335" s="73" t="s">
        <v>347</v>
      </c>
      <c r="C335" s="74">
        <v>2007</v>
      </c>
      <c r="D335" s="142">
        <v>854</v>
      </c>
    </row>
    <row r="336" spans="1:4" s="12" customFormat="1" ht="13.5" customHeight="1">
      <c r="A336" s="74">
        <v>17</v>
      </c>
      <c r="B336" s="73" t="s">
        <v>347</v>
      </c>
      <c r="C336" s="74">
        <v>2007</v>
      </c>
      <c r="D336" s="142">
        <v>854</v>
      </c>
    </row>
    <row r="337" spans="1:4" s="12" customFormat="1" ht="13.5" customHeight="1">
      <c r="A337" s="74">
        <v>18</v>
      </c>
      <c r="B337" s="73" t="s">
        <v>347</v>
      </c>
      <c r="C337" s="74">
        <v>2007</v>
      </c>
      <c r="D337" s="142">
        <v>854</v>
      </c>
    </row>
    <row r="338" spans="1:4" s="12" customFormat="1" ht="13.5" customHeight="1">
      <c r="A338" s="74">
        <v>19</v>
      </c>
      <c r="B338" s="73" t="s">
        <v>347</v>
      </c>
      <c r="C338" s="74">
        <v>2007</v>
      </c>
      <c r="D338" s="142">
        <v>854</v>
      </c>
    </row>
    <row r="339" spans="1:4" s="12" customFormat="1" ht="13.5" customHeight="1">
      <c r="A339" s="74">
        <v>20</v>
      </c>
      <c r="B339" s="73" t="s">
        <v>347</v>
      </c>
      <c r="C339" s="74">
        <v>2007</v>
      </c>
      <c r="D339" s="142">
        <v>854</v>
      </c>
    </row>
    <row r="340" spans="1:4" s="12" customFormat="1" ht="12.75">
      <c r="A340" s="74">
        <v>21</v>
      </c>
      <c r="B340" s="73" t="s">
        <v>347</v>
      </c>
      <c r="C340" s="74">
        <v>2007</v>
      </c>
      <c r="D340" s="142">
        <v>854</v>
      </c>
    </row>
    <row r="341" spans="1:4" s="12" customFormat="1" ht="12.75">
      <c r="A341" s="74">
        <v>22</v>
      </c>
      <c r="B341" s="73" t="s">
        <v>347</v>
      </c>
      <c r="C341" s="74">
        <v>2007</v>
      </c>
      <c r="D341" s="142">
        <v>854</v>
      </c>
    </row>
    <row r="342" spans="1:4" s="12" customFormat="1" ht="12.75">
      <c r="A342" s="74">
        <v>23</v>
      </c>
      <c r="B342" s="73" t="s">
        <v>347</v>
      </c>
      <c r="C342" s="74">
        <v>2007</v>
      </c>
      <c r="D342" s="142">
        <v>854</v>
      </c>
    </row>
    <row r="343" spans="1:4" s="12" customFormat="1" ht="12.75">
      <c r="A343" s="74">
        <v>24</v>
      </c>
      <c r="B343" s="73" t="s">
        <v>347</v>
      </c>
      <c r="C343" s="74">
        <v>2007</v>
      </c>
      <c r="D343" s="142">
        <v>854</v>
      </c>
    </row>
    <row r="344" spans="1:4" s="12" customFormat="1" ht="12.75">
      <c r="A344" s="74">
        <v>25</v>
      </c>
      <c r="B344" s="73" t="s">
        <v>348</v>
      </c>
      <c r="C344" s="74">
        <v>2007</v>
      </c>
      <c r="D344" s="142">
        <v>614.88</v>
      </c>
    </row>
    <row r="345" spans="1:4" s="12" customFormat="1" ht="12.75">
      <c r="A345" s="74">
        <v>26</v>
      </c>
      <c r="B345" s="73" t="s">
        <v>349</v>
      </c>
      <c r="C345" s="74">
        <v>2008</v>
      </c>
      <c r="D345" s="142">
        <v>2124</v>
      </c>
    </row>
    <row r="346" spans="1:4" s="12" customFormat="1" ht="12.75">
      <c r="A346" s="74">
        <v>27</v>
      </c>
      <c r="B346" s="73" t="s">
        <v>349</v>
      </c>
      <c r="C346" s="74">
        <v>2008</v>
      </c>
      <c r="D346" s="142">
        <v>2124</v>
      </c>
    </row>
    <row r="347" spans="1:4" s="12" customFormat="1" ht="13.5" customHeight="1">
      <c r="A347" s="74">
        <v>28</v>
      </c>
      <c r="B347" s="73" t="s">
        <v>349</v>
      </c>
      <c r="C347" s="74">
        <v>2008</v>
      </c>
      <c r="D347" s="142">
        <v>2124</v>
      </c>
    </row>
    <row r="348" spans="1:4" s="12" customFormat="1" ht="13.5" customHeight="1">
      <c r="A348" s="74">
        <v>29</v>
      </c>
      <c r="B348" s="73" t="s">
        <v>349</v>
      </c>
      <c r="C348" s="74">
        <v>2008</v>
      </c>
      <c r="D348" s="142">
        <v>2124</v>
      </c>
    </row>
    <row r="349" spans="1:6" s="12" customFormat="1" ht="13.5" customHeight="1">
      <c r="A349" s="74">
        <v>30</v>
      </c>
      <c r="B349" s="73" t="s">
        <v>350</v>
      </c>
      <c r="C349" s="74">
        <v>2008</v>
      </c>
      <c r="D349" s="142">
        <v>740</v>
      </c>
      <c r="E349" s="103"/>
      <c r="F349" s="104"/>
    </row>
    <row r="350" spans="1:6" s="12" customFormat="1" ht="12.75">
      <c r="A350" s="74">
        <v>31</v>
      </c>
      <c r="B350" s="73" t="s">
        <v>350</v>
      </c>
      <c r="C350" s="74">
        <v>2008</v>
      </c>
      <c r="D350" s="142">
        <v>740</v>
      </c>
      <c r="E350" s="55"/>
      <c r="F350" s="55"/>
    </row>
    <row r="351" spans="1:4" s="12" customFormat="1" ht="12.75">
      <c r="A351" s="74">
        <v>32</v>
      </c>
      <c r="B351" s="73" t="s">
        <v>350</v>
      </c>
      <c r="C351" s="74">
        <v>2008</v>
      </c>
      <c r="D351" s="142">
        <v>740</v>
      </c>
    </row>
    <row r="352" spans="1:4" s="12" customFormat="1" ht="12.75">
      <c r="A352" s="74">
        <v>33</v>
      </c>
      <c r="B352" s="73" t="s">
        <v>350</v>
      </c>
      <c r="C352" s="74">
        <v>2008</v>
      </c>
      <c r="D352" s="142">
        <v>740</v>
      </c>
    </row>
    <row r="353" spans="1:4" s="12" customFormat="1" ht="12.75">
      <c r="A353" s="74">
        <v>34</v>
      </c>
      <c r="B353" s="73" t="s">
        <v>351</v>
      </c>
      <c r="C353" s="74">
        <v>2008</v>
      </c>
      <c r="D353" s="142">
        <v>1370</v>
      </c>
    </row>
    <row r="354" spans="1:4" s="12" customFormat="1" ht="12.75">
      <c r="A354" s="74">
        <v>35</v>
      </c>
      <c r="B354" s="73" t="s">
        <v>352</v>
      </c>
      <c r="C354" s="74">
        <v>2007</v>
      </c>
      <c r="D354" s="142">
        <v>1030.9</v>
      </c>
    </row>
    <row r="355" spans="1:4" s="12" customFormat="1" ht="12.75">
      <c r="A355" s="74">
        <v>36</v>
      </c>
      <c r="B355" s="73" t="s">
        <v>139</v>
      </c>
      <c r="C355" s="74">
        <v>2007</v>
      </c>
      <c r="D355" s="142">
        <v>636.01</v>
      </c>
    </row>
    <row r="356" spans="1:4" s="12" customFormat="1" ht="12.75">
      <c r="A356" s="74">
        <v>37</v>
      </c>
      <c r="B356" s="73" t="s">
        <v>353</v>
      </c>
      <c r="C356" s="74">
        <v>2007</v>
      </c>
      <c r="D356" s="142">
        <v>1282.22</v>
      </c>
    </row>
    <row r="357" spans="1:4" s="12" customFormat="1" ht="14.25" customHeight="1">
      <c r="A357" s="74">
        <v>38</v>
      </c>
      <c r="B357" s="73" t="s">
        <v>354</v>
      </c>
      <c r="C357" s="74">
        <v>2008</v>
      </c>
      <c r="D357" s="142">
        <v>680</v>
      </c>
    </row>
    <row r="358" spans="1:4" s="12" customFormat="1" ht="12.75">
      <c r="A358" s="74">
        <v>39</v>
      </c>
      <c r="B358" s="73" t="s">
        <v>112</v>
      </c>
      <c r="C358" s="74">
        <v>2008</v>
      </c>
      <c r="D358" s="142">
        <v>480</v>
      </c>
    </row>
    <row r="359" spans="1:4" s="12" customFormat="1" ht="12.75">
      <c r="A359" s="74">
        <v>40</v>
      </c>
      <c r="B359" s="73" t="s">
        <v>140</v>
      </c>
      <c r="C359" s="74">
        <v>2008</v>
      </c>
      <c r="D359" s="142">
        <v>743.91</v>
      </c>
    </row>
    <row r="360" spans="1:4" s="12" customFormat="1" ht="12.75">
      <c r="A360" s="74">
        <v>41</v>
      </c>
      <c r="B360" s="73" t="s">
        <v>355</v>
      </c>
      <c r="C360" s="74">
        <v>2008</v>
      </c>
      <c r="D360" s="142">
        <v>2199</v>
      </c>
    </row>
    <row r="361" spans="1:4" s="12" customFormat="1" ht="12.75">
      <c r="A361" s="74">
        <v>42</v>
      </c>
      <c r="B361" s="73" t="s">
        <v>356</v>
      </c>
      <c r="C361" s="74">
        <v>2008</v>
      </c>
      <c r="D361" s="142">
        <v>1099</v>
      </c>
    </row>
    <row r="362" spans="1:4" s="12" customFormat="1" ht="12.75">
      <c r="A362" s="74">
        <v>43</v>
      </c>
      <c r="B362" s="73" t="s">
        <v>357</v>
      </c>
      <c r="C362" s="74">
        <v>2008</v>
      </c>
      <c r="D362" s="142">
        <v>2999</v>
      </c>
    </row>
    <row r="363" spans="1:4" s="12" customFormat="1" ht="12.75">
      <c r="A363" s="74">
        <v>44</v>
      </c>
      <c r="B363" s="73" t="s">
        <v>358</v>
      </c>
      <c r="C363" s="74">
        <v>2008</v>
      </c>
      <c r="D363" s="142">
        <v>853.32</v>
      </c>
    </row>
    <row r="364" spans="1:4" s="12" customFormat="1" ht="12.75">
      <c r="A364" s="74">
        <v>45</v>
      </c>
      <c r="B364" s="73" t="s">
        <v>359</v>
      </c>
      <c r="C364" s="74">
        <v>2008</v>
      </c>
      <c r="D364" s="142">
        <v>300</v>
      </c>
    </row>
    <row r="365" spans="1:4" s="12" customFormat="1" ht="12.75">
      <c r="A365" s="74">
        <v>46</v>
      </c>
      <c r="B365" s="73" t="s">
        <v>141</v>
      </c>
      <c r="C365" s="74">
        <v>2008</v>
      </c>
      <c r="D365" s="142">
        <v>1215</v>
      </c>
    </row>
    <row r="366" spans="1:4" s="12" customFormat="1" ht="12.75">
      <c r="A366" s="74">
        <v>47</v>
      </c>
      <c r="B366" s="73" t="s">
        <v>354</v>
      </c>
      <c r="C366" s="74">
        <v>2008</v>
      </c>
      <c r="D366" s="142">
        <v>685</v>
      </c>
    </row>
    <row r="367" spans="1:4" s="12" customFormat="1" ht="12.75">
      <c r="A367" s="74">
        <v>48</v>
      </c>
      <c r="B367" s="73" t="s">
        <v>360</v>
      </c>
      <c r="C367" s="74">
        <v>2008</v>
      </c>
      <c r="D367" s="142">
        <v>3479</v>
      </c>
    </row>
    <row r="368" spans="1:4" s="12" customFormat="1" ht="12.75">
      <c r="A368" s="74">
        <v>49</v>
      </c>
      <c r="B368" s="73" t="s">
        <v>361</v>
      </c>
      <c r="C368" s="74">
        <v>2008</v>
      </c>
      <c r="D368" s="142">
        <v>1945</v>
      </c>
    </row>
    <row r="369" spans="1:4" s="12" customFormat="1" ht="12.75">
      <c r="A369" s="74">
        <v>50</v>
      </c>
      <c r="B369" s="73" t="s">
        <v>361</v>
      </c>
      <c r="C369" s="74">
        <v>2008</v>
      </c>
      <c r="D369" s="142">
        <v>1945</v>
      </c>
    </row>
    <row r="370" spans="1:4" s="12" customFormat="1" ht="12.75">
      <c r="A370" s="74">
        <v>51</v>
      </c>
      <c r="B370" s="73" t="s">
        <v>361</v>
      </c>
      <c r="C370" s="74">
        <v>2008</v>
      </c>
      <c r="D370" s="142">
        <v>1945</v>
      </c>
    </row>
    <row r="371" spans="1:4" s="12" customFormat="1" ht="12.75">
      <c r="A371" s="74">
        <v>52</v>
      </c>
      <c r="B371" s="73" t="s">
        <v>361</v>
      </c>
      <c r="C371" s="74">
        <v>2008</v>
      </c>
      <c r="D371" s="142">
        <v>1945</v>
      </c>
    </row>
    <row r="372" spans="1:4" s="12" customFormat="1" ht="12.75">
      <c r="A372" s="74">
        <v>53</v>
      </c>
      <c r="B372" s="73" t="s">
        <v>361</v>
      </c>
      <c r="C372" s="74">
        <v>2008</v>
      </c>
      <c r="D372" s="142">
        <v>1945</v>
      </c>
    </row>
    <row r="373" spans="1:4" s="12" customFormat="1" ht="12.75">
      <c r="A373" s="74">
        <v>54</v>
      </c>
      <c r="B373" s="73" t="s">
        <v>361</v>
      </c>
      <c r="C373" s="74">
        <v>2008</v>
      </c>
      <c r="D373" s="142">
        <v>1945</v>
      </c>
    </row>
    <row r="374" spans="1:4" s="12" customFormat="1" ht="12.75">
      <c r="A374" s="74">
        <v>55</v>
      </c>
      <c r="B374" s="73" t="s">
        <v>361</v>
      </c>
      <c r="C374" s="74">
        <v>2008</v>
      </c>
      <c r="D374" s="142">
        <v>1945</v>
      </c>
    </row>
    <row r="375" spans="1:4" s="12" customFormat="1" ht="12.75">
      <c r="A375" s="74">
        <v>56</v>
      </c>
      <c r="B375" s="73" t="s">
        <v>361</v>
      </c>
      <c r="C375" s="74">
        <v>2008</v>
      </c>
      <c r="D375" s="142">
        <v>1945</v>
      </c>
    </row>
    <row r="376" spans="1:4" s="12" customFormat="1" ht="12.75">
      <c r="A376" s="74">
        <v>57</v>
      </c>
      <c r="B376" s="73" t="s">
        <v>361</v>
      </c>
      <c r="C376" s="74">
        <v>2008</v>
      </c>
      <c r="D376" s="142">
        <v>1945</v>
      </c>
    </row>
    <row r="377" spans="1:4" s="12" customFormat="1" ht="12.75">
      <c r="A377" s="74">
        <v>58</v>
      </c>
      <c r="B377" s="73" t="s">
        <v>142</v>
      </c>
      <c r="C377" s="74">
        <v>2008</v>
      </c>
      <c r="D377" s="142">
        <v>2590</v>
      </c>
    </row>
    <row r="378" spans="1:4" s="12" customFormat="1" ht="12.75">
      <c r="A378" s="74">
        <v>59</v>
      </c>
      <c r="B378" s="73" t="s">
        <v>362</v>
      </c>
      <c r="C378" s="74">
        <v>2008</v>
      </c>
      <c r="D378" s="142">
        <v>507</v>
      </c>
    </row>
    <row r="379" spans="1:4" s="12" customFormat="1" ht="12.75">
      <c r="A379" s="74">
        <v>60</v>
      </c>
      <c r="B379" s="73" t="s">
        <v>379</v>
      </c>
      <c r="C379" s="74">
        <v>2008</v>
      </c>
      <c r="D379" s="142">
        <v>2562</v>
      </c>
    </row>
    <row r="380" spans="1:4" s="12" customFormat="1" ht="12.75">
      <c r="A380" s="74">
        <v>61</v>
      </c>
      <c r="B380" s="73" t="s">
        <v>363</v>
      </c>
      <c r="C380" s="74">
        <v>2008</v>
      </c>
      <c r="D380" s="142">
        <v>725</v>
      </c>
    </row>
    <row r="381" spans="1:4" s="12" customFormat="1" ht="12.75">
      <c r="A381" s="74">
        <v>62</v>
      </c>
      <c r="B381" s="73" t="s">
        <v>365</v>
      </c>
      <c r="C381" s="74">
        <v>2008</v>
      </c>
      <c r="D381" s="142">
        <v>743</v>
      </c>
    </row>
    <row r="382" spans="1:4" s="12" customFormat="1" ht="12.75">
      <c r="A382" s="74">
        <v>63</v>
      </c>
      <c r="B382" s="73" t="s">
        <v>365</v>
      </c>
      <c r="C382" s="74">
        <v>2008</v>
      </c>
      <c r="D382" s="142">
        <v>743</v>
      </c>
    </row>
    <row r="383" spans="1:4" s="12" customFormat="1" ht="12.75">
      <c r="A383" s="74">
        <v>64</v>
      </c>
      <c r="B383" s="73" t="s">
        <v>365</v>
      </c>
      <c r="C383" s="74">
        <v>2008</v>
      </c>
      <c r="D383" s="142">
        <v>743</v>
      </c>
    </row>
    <row r="384" spans="1:4" s="12" customFormat="1" ht="12.75">
      <c r="A384" s="74">
        <v>65</v>
      </c>
      <c r="B384" s="73" t="s">
        <v>365</v>
      </c>
      <c r="C384" s="74">
        <v>2008</v>
      </c>
      <c r="D384" s="142">
        <v>743</v>
      </c>
    </row>
    <row r="385" spans="1:4" s="12" customFormat="1" ht="12.75">
      <c r="A385" s="74">
        <v>66</v>
      </c>
      <c r="B385" s="73" t="s">
        <v>365</v>
      </c>
      <c r="C385" s="74">
        <v>2008</v>
      </c>
      <c r="D385" s="142">
        <v>743</v>
      </c>
    </row>
    <row r="386" spans="1:4" s="12" customFormat="1" ht="12.75">
      <c r="A386" s="74">
        <v>67</v>
      </c>
      <c r="B386" s="73" t="s">
        <v>365</v>
      </c>
      <c r="C386" s="74">
        <v>2008</v>
      </c>
      <c r="D386" s="142">
        <v>743</v>
      </c>
    </row>
    <row r="387" spans="1:4" s="12" customFormat="1" ht="12.75">
      <c r="A387" s="74">
        <v>68</v>
      </c>
      <c r="B387" s="73" t="s">
        <v>365</v>
      </c>
      <c r="C387" s="74">
        <v>2008</v>
      </c>
      <c r="D387" s="142">
        <v>743</v>
      </c>
    </row>
    <row r="388" spans="1:4" s="12" customFormat="1" ht="12.75">
      <c r="A388" s="74">
        <v>69</v>
      </c>
      <c r="B388" s="73" t="s">
        <v>365</v>
      </c>
      <c r="C388" s="74">
        <v>2008</v>
      </c>
      <c r="D388" s="142">
        <v>743</v>
      </c>
    </row>
    <row r="389" spans="1:4" s="12" customFormat="1" ht="12.75">
      <c r="A389" s="74">
        <v>70</v>
      </c>
      <c r="B389" s="73" t="s">
        <v>365</v>
      </c>
      <c r="C389" s="74">
        <v>2008</v>
      </c>
      <c r="D389" s="142">
        <v>743</v>
      </c>
    </row>
    <row r="390" spans="1:4" s="12" customFormat="1" ht="12.75">
      <c r="A390" s="74">
        <v>71</v>
      </c>
      <c r="B390" s="73" t="s">
        <v>365</v>
      </c>
      <c r="C390" s="74">
        <v>2008</v>
      </c>
      <c r="D390" s="142">
        <v>743</v>
      </c>
    </row>
    <row r="391" spans="1:4" s="12" customFormat="1" ht="12.75">
      <c r="A391" s="74">
        <v>72</v>
      </c>
      <c r="B391" s="73" t="s">
        <v>365</v>
      </c>
      <c r="C391" s="74">
        <v>2008</v>
      </c>
      <c r="D391" s="142">
        <v>743</v>
      </c>
    </row>
    <row r="392" spans="1:4" s="12" customFormat="1" ht="12.75">
      <c r="A392" s="74">
        <v>73</v>
      </c>
      <c r="B392" s="73" t="s">
        <v>366</v>
      </c>
      <c r="C392" s="74">
        <v>2008</v>
      </c>
      <c r="D392" s="142">
        <v>1002.2</v>
      </c>
    </row>
    <row r="393" spans="1:4" s="12" customFormat="1" ht="12.75">
      <c r="A393" s="74">
        <v>74</v>
      </c>
      <c r="B393" s="73" t="s">
        <v>367</v>
      </c>
      <c r="C393" s="74">
        <v>2008</v>
      </c>
      <c r="D393" s="142">
        <v>1099</v>
      </c>
    </row>
    <row r="394" spans="1:4" s="12" customFormat="1" ht="12.75">
      <c r="A394" s="74">
        <v>75</v>
      </c>
      <c r="B394" s="73" t="s">
        <v>368</v>
      </c>
      <c r="C394" s="74">
        <v>2009</v>
      </c>
      <c r="D394" s="142">
        <v>1400</v>
      </c>
    </row>
    <row r="395" spans="1:4" s="12" customFormat="1" ht="12.75">
      <c r="A395" s="74">
        <v>76</v>
      </c>
      <c r="B395" s="73" t="s">
        <v>369</v>
      </c>
      <c r="C395" s="74">
        <v>2009</v>
      </c>
      <c r="D395" s="142">
        <v>500</v>
      </c>
    </row>
    <row r="396" spans="1:4" s="12" customFormat="1" ht="12.75">
      <c r="A396" s="74">
        <v>77</v>
      </c>
      <c r="B396" s="73" t="s">
        <v>370</v>
      </c>
      <c r="C396" s="74">
        <v>2010</v>
      </c>
      <c r="D396" s="142">
        <v>1950</v>
      </c>
    </row>
    <row r="397" spans="1:4" s="12" customFormat="1" ht="12.75">
      <c r="A397" s="74">
        <v>78</v>
      </c>
      <c r="B397" s="73" t="s">
        <v>371</v>
      </c>
      <c r="C397" s="74">
        <v>2010</v>
      </c>
      <c r="D397" s="142">
        <v>1640</v>
      </c>
    </row>
    <row r="398" spans="1:4" s="12" customFormat="1" ht="12.75">
      <c r="A398" s="74">
        <v>79</v>
      </c>
      <c r="B398" s="73" t="s">
        <v>372</v>
      </c>
      <c r="C398" s="74">
        <v>2010</v>
      </c>
      <c r="D398" s="142">
        <v>420</v>
      </c>
    </row>
    <row r="399" spans="1:4" s="12" customFormat="1" ht="12.75">
      <c r="A399" s="74">
        <v>80</v>
      </c>
      <c r="B399" s="73" t="s">
        <v>373</v>
      </c>
      <c r="C399" s="74">
        <v>2010</v>
      </c>
      <c r="D399" s="142">
        <v>1194.38</v>
      </c>
    </row>
    <row r="400" spans="1:4" s="12" customFormat="1" ht="12.75">
      <c r="A400" s="74">
        <v>81</v>
      </c>
      <c r="B400" s="73" t="s">
        <v>374</v>
      </c>
      <c r="C400" s="74">
        <v>2010</v>
      </c>
      <c r="D400" s="142">
        <v>347.85</v>
      </c>
    </row>
    <row r="401" spans="1:4" s="12" customFormat="1" ht="12.75">
      <c r="A401" s="74">
        <v>82</v>
      </c>
      <c r="B401" s="73" t="s">
        <v>375</v>
      </c>
      <c r="C401" s="74">
        <v>2011</v>
      </c>
      <c r="D401" s="142">
        <v>2600</v>
      </c>
    </row>
    <row r="402" spans="1:4" s="12" customFormat="1" ht="12.75">
      <c r="A402" s="74">
        <v>83</v>
      </c>
      <c r="B402" s="73" t="s">
        <v>372</v>
      </c>
      <c r="C402" s="74">
        <v>2011</v>
      </c>
      <c r="D402" s="142">
        <v>399</v>
      </c>
    </row>
    <row r="403" spans="1:4" s="12" customFormat="1" ht="12.75">
      <c r="A403" s="74">
        <v>84</v>
      </c>
      <c r="B403" s="73" t="s">
        <v>376</v>
      </c>
      <c r="C403" s="74">
        <v>2011</v>
      </c>
      <c r="D403" s="142">
        <v>1599</v>
      </c>
    </row>
    <row r="404" spans="1:4" s="12" customFormat="1" ht="12.75">
      <c r="A404" s="74">
        <v>85</v>
      </c>
      <c r="B404" s="73" t="s">
        <v>372</v>
      </c>
      <c r="C404" s="74">
        <v>2011</v>
      </c>
      <c r="D404" s="142">
        <v>401</v>
      </c>
    </row>
    <row r="405" spans="1:4" s="12" customFormat="1" ht="12.75">
      <c r="A405" s="74">
        <v>86</v>
      </c>
      <c r="B405" s="73" t="s">
        <v>1128</v>
      </c>
      <c r="C405" s="74">
        <v>2011</v>
      </c>
      <c r="D405" s="142">
        <v>430</v>
      </c>
    </row>
    <row r="406" spans="1:4" s="12" customFormat="1" ht="17.25" customHeight="1">
      <c r="A406" s="2"/>
      <c r="B406" s="15" t="s">
        <v>876</v>
      </c>
      <c r="C406" s="2"/>
      <c r="D406" s="45">
        <f>SUM(D320:D405)</f>
        <v>110544.67000000001</v>
      </c>
    </row>
    <row r="407" spans="1:4" s="12" customFormat="1" ht="12.75">
      <c r="A407" s="256" t="s">
        <v>145</v>
      </c>
      <c r="B407" s="256"/>
      <c r="C407" s="256"/>
      <c r="D407" s="256"/>
    </row>
    <row r="408" spans="1:4" s="12" customFormat="1" ht="12.75">
      <c r="A408" s="68">
        <v>1</v>
      </c>
      <c r="B408" s="1" t="s">
        <v>449</v>
      </c>
      <c r="C408" s="2">
        <v>2007</v>
      </c>
      <c r="D408" s="142">
        <v>2124</v>
      </c>
    </row>
    <row r="409" spans="1:4" s="12" customFormat="1" ht="12.75">
      <c r="A409" s="68">
        <v>2</v>
      </c>
      <c r="B409" s="1" t="s">
        <v>450</v>
      </c>
      <c r="C409" s="2">
        <v>2007</v>
      </c>
      <c r="D409" s="142">
        <v>2124</v>
      </c>
    </row>
    <row r="410" spans="1:4" s="12" customFormat="1" ht="12.75">
      <c r="A410" s="68">
        <v>3</v>
      </c>
      <c r="B410" s="1" t="s">
        <v>451</v>
      </c>
      <c r="C410" s="2">
        <v>2007</v>
      </c>
      <c r="D410" s="142">
        <v>2124</v>
      </c>
    </row>
    <row r="411" spans="1:4" s="12" customFormat="1" ht="12.75">
      <c r="A411" s="68">
        <v>4</v>
      </c>
      <c r="B411" s="1" t="s">
        <v>452</v>
      </c>
      <c r="C411" s="2">
        <v>2007</v>
      </c>
      <c r="D411" s="142">
        <v>2124</v>
      </c>
    </row>
    <row r="412" spans="1:4" s="12" customFormat="1" ht="25.5">
      <c r="A412" s="68">
        <v>5</v>
      </c>
      <c r="B412" s="1" t="s">
        <v>453</v>
      </c>
      <c r="C412" s="2">
        <v>2007</v>
      </c>
      <c r="D412" s="142">
        <v>740</v>
      </c>
    </row>
    <row r="413" spans="1:4" s="12" customFormat="1" ht="25.5">
      <c r="A413" s="68">
        <v>6</v>
      </c>
      <c r="B413" s="1" t="s">
        <v>454</v>
      </c>
      <c r="C413" s="2">
        <v>2007</v>
      </c>
      <c r="D413" s="142">
        <v>740</v>
      </c>
    </row>
    <row r="414" spans="1:4" s="12" customFormat="1" ht="25.5">
      <c r="A414" s="68">
        <v>7</v>
      </c>
      <c r="B414" s="1" t="s">
        <v>455</v>
      </c>
      <c r="C414" s="2">
        <v>2007</v>
      </c>
      <c r="D414" s="142">
        <v>740</v>
      </c>
    </row>
    <row r="415" spans="1:4" s="12" customFormat="1" ht="25.5">
      <c r="A415" s="68">
        <v>8</v>
      </c>
      <c r="B415" s="1" t="s">
        <v>640</v>
      </c>
      <c r="C415" s="2">
        <v>2007</v>
      </c>
      <c r="D415" s="142">
        <v>740</v>
      </c>
    </row>
    <row r="416" spans="1:4" s="12" customFormat="1" ht="25.5">
      <c r="A416" s="68">
        <v>9</v>
      </c>
      <c r="B416" s="1" t="s">
        <v>641</v>
      </c>
      <c r="C416" s="2">
        <v>2007</v>
      </c>
      <c r="D416" s="142">
        <v>1370</v>
      </c>
    </row>
    <row r="417" spans="1:4" s="12" customFormat="1" ht="12.75">
      <c r="A417" s="68">
        <v>10</v>
      </c>
      <c r="B417" s="1" t="s">
        <v>642</v>
      </c>
      <c r="C417" s="2">
        <v>2007</v>
      </c>
      <c r="D417" s="142">
        <v>2498</v>
      </c>
    </row>
    <row r="418" spans="1:4" s="12" customFormat="1" ht="25.5">
      <c r="A418" s="68">
        <v>11</v>
      </c>
      <c r="B418" s="1" t="s">
        <v>643</v>
      </c>
      <c r="C418" s="2">
        <v>2007</v>
      </c>
      <c r="D418" s="142">
        <v>2524</v>
      </c>
    </row>
    <row r="419" spans="1:4" s="12" customFormat="1" ht="25.5">
      <c r="A419" s="68">
        <v>12</v>
      </c>
      <c r="B419" s="1" t="s">
        <v>742</v>
      </c>
      <c r="C419" s="2">
        <v>2007</v>
      </c>
      <c r="D419" s="142">
        <v>1940</v>
      </c>
    </row>
    <row r="420" spans="1:4" s="12" customFormat="1" ht="25.5">
      <c r="A420" s="68">
        <v>13</v>
      </c>
      <c r="B420" s="1" t="s">
        <v>742</v>
      </c>
      <c r="C420" s="2">
        <v>2007</v>
      </c>
      <c r="D420" s="142">
        <v>1940</v>
      </c>
    </row>
    <row r="421" spans="1:4" s="12" customFormat="1" ht="25.5">
      <c r="A421" s="68">
        <v>14</v>
      </c>
      <c r="B421" s="1" t="s">
        <v>742</v>
      </c>
      <c r="C421" s="2">
        <v>2007</v>
      </c>
      <c r="D421" s="142">
        <v>1940</v>
      </c>
    </row>
    <row r="422" spans="1:4" s="12" customFormat="1" ht="25.5">
      <c r="A422" s="68">
        <v>15</v>
      </c>
      <c r="B422" s="1" t="s">
        <v>742</v>
      </c>
      <c r="C422" s="2">
        <v>2007</v>
      </c>
      <c r="D422" s="142">
        <v>1940</v>
      </c>
    </row>
    <row r="423" spans="1:4" s="12" customFormat="1" ht="25.5">
      <c r="A423" s="68">
        <v>16</v>
      </c>
      <c r="B423" s="1" t="s">
        <v>742</v>
      </c>
      <c r="C423" s="2">
        <v>2007</v>
      </c>
      <c r="D423" s="142">
        <v>1940</v>
      </c>
    </row>
    <row r="424" spans="1:4" s="12" customFormat="1" ht="25.5">
      <c r="A424" s="68">
        <v>17</v>
      </c>
      <c r="B424" s="1" t="s">
        <v>743</v>
      </c>
      <c r="C424" s="2">
        <v>2007</v>
      </c>
      <c r="D424" s="142">
        <v>3000</v>
      </c>
    </row>
    <row r="425" spans="1:4" s="12" customFormat="1" ht="25.5">
      <c r="A425" s="68">
        <v>18</v>
      </c>
      <c r="B425" s="1" t="s">
        <v>744</v>
      </c>
      <c r="C425" s="2">
        <v>2007</v>
      </c>
      <c r="D425" s="142">
        <v>1200</v>
      </c>
    </row>
    <row r="426" spans="1:4" s="12" customFormat="1" ht="12.75">
      <c r="A426" s="68">
        <v>19</v>
      </c>
      <c r="B426" s="1" t="s">
        <v>745</v>
      </c>
      <c r="C426" s="2">
        <v>2007</v>
      </c>
      <c r="D426" s="142">
        <v>719.8</v>
      </c>
    </row>
    <row r="427" spans="1:4" s="12" customFormat="1" ht="12.75">
      <c r="A427" s="68">
        <v>20</v>
      </c>
      <c r="B427" s="1" t="s">
        <v>745</v>
      </c>
      <c r="C427" s="2">
        <v>2007</v>
      </c>
      <c r="D427" s="142">
        <v>719.8</v>
      </c>
    </row>
    <row r="428" spans="1:4" s="12" customFormat="1" ht="12.75">
      <c r="A428" s="68">
        <v>21</v>
      </c>
      <c r="B428" s="1" t="s">
        <v>746</v>
      </c>
      <c r="C428" s="2">
        <v>2007</v>
      </c>
      <c r="D428" s="142">
        <v>951.6</v>
      </c>
    </row>
    <row r="429" spans="1:4" s="12" customFormat="1" ht="12.75">
      <c r="A429" s="68">
        <v>22</v>
      </c>
      <c r="B429" s="1" t="s">
        <v>747</v>
      </c>
      <c r="C429" s="2">
        <v>2007</v>
      </c>
      <c r="D429" s="142">
        <v>3416</v>
      </c>
    </row>
    <row r="430" spans="1:4" s="12" customFormat="1" ht="17.25" customHeight="1">
      <c r="A430" s="68">
        <v>23</v>
      </c>
      <c r="B430" s="1" t="s">
        <v>791</v>
      </c>
      <c r="C430" s="2">
        <v>2008</v>
      </c>
      <c r="D430" s="142">
        <v>3455</v>
      </c>
    </row>
    <row r="431" spans="1:4" s="12" customFormat="1" ht="17.25" customHeight="1">
      <c r="A431" s="68">
        <v>24</v>
      </c>
      <c r="B431" s="1" t="s">
        <v>792</v>
      </c>
      <c r="C431" s="2">
        <v>2008</v>
      </c>
      <c r="D431" s="142">
        <v>1891</v>
      </c>
    </row>
    <row r="432" spans="1:4" s="12" customFormat="1" ht="17.25" customHeight="1">
      <c r="A432" s="68">
        <v>25</v>
      </c>
      <c r="B432" s="1" t="s">
        <v>793</v>
      </c>
      <c r="C432" s="2">
        <v>2008</v>
      </c>
      <c r="D432" s="142">
        <v>1891</v>
      </c>
    </row>
    <row r="433" spans="1:4" s="12" customFormat="1" ht="17.25" customHeight="1">
      <c r="A433" s="68">
        <v>26</v>
      </c>
      <c r="B433" s="1" t="s">
        <v>794</v>
      </c>
      <c r="C433" s="2">
        <v>2008</v>
      </c>
      <c r="D433" s="142">
        <v>1891</v>
      </c>
    </row>
    <row r="434" spans="1:4" s="12" customFormat="1" ht="17.25" customHeight="1">
      <c r="A434" s="68">
        <v>27</v>
      </c>
      <c r="B434" s="1" t="s">
        <v>795</v>
      </c>
      <c r="C434" s="2">
        <v>2008</v>
      </c>
      <c r="D434" s="142">
        <v>1891</v>
      </c>
    </row>
    <row r="435" spans="1:4" s="12" customFormat="1" ht="17.25" customHeight="1">
      <c r="A435" s="68">
        <v>28</v>
      </c>
      <c r="B435" s="1" t="s">
        <v>796</v>
      </c>
      <c r="C435" s="2">
        <v>2008</v>
      </c>
      <c r="D435" s="142">
        <v>1891</v>
      </c>
    </row>
    <row r="436" spans="1:4" s="12" customFormat="1" ht="17.25" customHeight="1">
      <c r="A436" s="68">
        <v>29</v>
      </c>
      <c r="B436" s="1" t="s">
        <v>797</v>
      </c>
      <c r="C436" s="2">
        <v>2008</v>
      </c>
      <c r="D436" s="142">
        <v>1891</v>
      </c>
    </row>
    <row r="437" spans="1:4" s="12" customFormat="1" ht="17.25" customHeight="1">
      <c r="A437" s="68">
        <v>30</v>
      </c>
      <c r="B437" s="1" t="s">
        <v>798</v>
      </c>
      <c r="C437" s="2">
        <v>2008</v>
      </c>
      <c r="D437" s="142">
        <v>1891</v>
      </c>
    </row>
    <row r="438" spans="1:4" s="12" customFormat="1" ht="17.25" customHeight="1">
      <c r="A438" s="68">
        <v>31</v>
      </c>
      <c r="B438" s="1" t="s">
        <v>799</v>
      </c>
      <c r="C438" s="2">
        <v>2008</v>
      </c>
      <c r="D438" s="142">
        <v>1891</v>
      </c>
    </row>
    <row r="439" spans="1:4" s="12" customFormat="1" ht="17.25" customHeight="1">
      <c r="A439" s="68">
        <v>32</v>
      </c>
      <c r="B439" s="1" t="s">
        <v>800</v>
      </c>
      <c r="C439" s="2">
        <v>2008</v>
      </c>
      <c r="D439" s="142">
        <v>1891</v>
      </c>
    </row>
    <row r="440" spans="1:4" s="12" customFormat="1" ht="17.25" customHeight="1">
      <c r="A440" s="68">
        <v>33</v>
      </c>
      <c r="B440" s="1" t="s">
        <v>801</v>
      </c>
      <c r="C440" s="2">
        <v>2008</v>
      </c>
      <c r="D440" s="142">
        <v>2516</v>
      </c>
    </row>
    <row r="441" spans="1:4" s="12" customFormat="1" ht="17.25" customHeight="1">
      <c r="A441" s="68">
        <v>34</v>
      </c>
      <c r="B441" s="1" t="s">
        <v>802</v>
      </c>
      <c r="C441" s="2">
        <v>2008</v>
      </c>
      <c r="D441" s="142">
        <v>507</v>
      </c>
    </row>
    <row r="442" spans="1:4" s="12" customFormat="1" ht="25.5">
      <c r="A442" s="68">
        <v>35</v>
      </c>
      <c r="B442" s="1" t="s">
        <v>803</v>
      </c>
      <c r="C442" s="2">
        <v>2008</v>
      </c>
      <c r="D442" s="142">
        <v>725</v>
      </c>
    </row>
    <row r="443" spans="1:4" s="12" customFormat="1" ht="17.25" customHeight="1">
      <c r="A443" s="68">
        <v>36</v>
      </c>
      <c r="B443" s="1" t="s">
        <v>804</v>
      </c>
      <c r="C443" s="2">
        <v>2008</v>
      </c>
      <c r="D443" s="142">
        <v>743</v>
      </c>
    </row>
    <row r="444" spans="1:4" s="12" customFormat="1" ht="12.75">
      <c r="A444" s="68">
        <v>37</v>
      </c>
      <c r="B444" s="1" t="s">
        <v>805</v>
      </c>
      <c r="C444" s="2">
        <v>2008</v>
      </c>
      <c r="D444" s="142">
        <v>743</v>
      </c>
    </row>
    <row r="445" spans="1:4" s="12" customFormat="1" ht="12.75">
      <c r="A445" s="68">
        <v>38</v>
      </c>
      <c r="B445" s="1" t="s">
        <v>806</v>
      </c>
      <c r="C445" s="2">
        <v>2008</v>
      </c>
      <c r="D445" s="142">
        <v>743</v>
      </c>
    </row>
    <row r="446" spans="1:4" s="12" customFormat="1" ht="17.25" customHeight="1">
      <c r="A446" s="68">
        <v>39</v>
      </c>
      <c r="B446" s="1" t="s">
        <v>807</v>
      </c>
      <c r="C446" s="2">
        <v>2008</v>
      </c>
      <c r="D446" s="142">
        <v>743</v>
      </c>
    </row>
    <row r="447" spans="1:4" s="12" customFormat="1" ht="17.25" customHeight="1">
      <c r="A447" s="68">
        <v>40</v>
      </c>
      <c r="B447" s="1" t="s">
        <v>808</v>
      </c>
      <c r="C447" s="2">
        <v>2008</v>
      </c>
      <c r="D447" s="142">
        <v>743</v>
      </c>
    </row>
    <row r="448" spans="1:4" s="12" customFormat="1" ht="17.25" customHeight="1">
      <c r="A448" s="68">
        <v>41</v>
      </c>
      <c r="B448" s="1" t="s">
        <v>809</v>
      </c>
      <c r="C448" s="2">
        <v>2008</v>
      </c>
      <c r="D448" s="142">
        <v>743</v>
      </c>
    </row>
    <row r="449" spans="1:4" s="12" customFormat="1" ht="17.25" customHeight="1">
      <c r="A449" s="68">
        <v>42</v>
      </c>
      <c r="B449" s="1" t="s">
        <v>810</v>
      </c>
      <c r="C449" s="2">
        <v>2008</v>
      </c>
      <c r="D449" s="142">
        <v>743</v>
      </c>
    </row>
    <row r="450" spans="1:4" s="12" customFormat="1" ht="17.25" customHeight="1">
      <c r="A450" s="68">
        <v>43</v>
      </c>
      <c r="B450" s="1" t="s">
        <v>811</v>
      </c>
      <c r="C450" s="2">
        <v>2008</v>
      </c>
      <c r="D450" s="142">
        <v>743</v>
      </c>
    </row>
    <row r="451" spans="1:4" s="12" customFormat="1" ht="12.75">
      <c r="A451" s="68">
        <v>44</v>
      </c>
      <c r="B451" s="1" t="s">
        <v>812</v>
      </c>
      <c r="C451" s="2">
        <v>2008</v>
      </c>
      <c r="D451" s="142">
        <v>743</v>
      </c>
    </row>
    <row r="452" spans="1:4" s="12" customFormat="1" ht="12.75">
      <c r="A452" s="68">
        <v>45</v>
      </c>
      <c r="B452" s="1" t="s">
        <v>813</v>
      </c>
      <c r="C452" s="2">
        <v>2008</v>
      </c>
      <c r="D452" s="142">
        <v>743</v>
      </c>
    </row>
    <row r="453" spans="1:4" s="12" customFormat="1" ht="12.75">
      <c r="A453" s="68">
        <v>46</v>
      </c>
      <c r="B453" s="1" t="s">
        <v>814</v>
      </c>
      <c r="C453" s="2">
        <v>2008</v>
      </c>
      <c r="D453" s="142">
        <v>743</v>
      </c>
    </row>
    <row r="454" spans="1:4" s="12" customFormat="1" ht="12.75">
      <c r="A454" s="68">
        <v>47</v>
      </c>
      <c r="B454" s="1" t="s">
        <v>815</v>
      </c>
      <c r="C454" s="2">
        <v>2008</v>
      </c>
      <c r="D454" s="142">
        <v>2124</v>
      </c>
    </row>
    <row r="455" spans="1:4" s="12" customFormat="1" ht="12.75">
      <c r="A455" s="68">
        <v>48</v>
      </c>
      <c r="B455" s="1" t="s">
        <v>816</v>
      </c>
      <c r="C455" s="2">
        <v>2008</v>
      </c>
      <c r="D455" s="142">
        <v>2124</v>
      </c>
    </row>
    <row r="456" spans="1:4" s="12" customFormat="1" ht="17.25" customHeight="1">
      <c r="A456" s="68">
        <v>49</v>
      </c>
      <c r="B456" s="1" t="s">
        <v>817</v>
      </c>
      <c r="C456" s="2">
        <v>2008</v>
      </c>
      <c r="D456" s="142">
        <v>2124</v>
      </c>
    </row>
    <row r="457" spans="1:4" s="12" customFormat="1" ht="12.75">
      <c r="A457" s="68">
        <v>50</v>
      </c>
      <c r="B457" s="1" t="s">
        <v>818</v>
      </c>
      <c r="C457" s="2">
        <v>2008</v>
      </c>
      <c r="D457" s="142">
        <v>2124</v>
      </c>
    </row>
    <row r="458" spans="1:4" s="12" customFormat="1" ht="25.5">
      <c r="A458" s="68">
        <v>51</v>
      </c>
      <c r="B458" s="1" t="s">
        <v>819</v>
      </c>
      <c r="C458" s="2">
        <v>2008</v>
      </c>
      <c r="D458" s="142">
        <v>1370</v>
      </c>
    </row>
    <row r="459" spans="1:4" s="12" customFormat="1" ht="25.5">
      <c r="A459" s="68">
        <v>52</v>
      </c>
      <c r="B459" s="1" t="s">
        <v>820</v>
      </c>
      <c r="C459" s="2">
        <v>2008</v>
      </c>
      <c r="D459" s="142">
        <v>740</v>
      </c>
    </row>
    <row r="460" spans="1:4" s="12" customFormat="1" ht="25.5">
      <c r="A460" s="68">
        <v>53</v>
      </c>
      <c r="B460" s="1" t="s">
        <v>821</v>
      </c>
      <c r="C460" s="2">
        <v>2008</v>
      </c>
      <c r="D460" s="142">
        <v>740</v>
      </c>
    </row>
    <row r="461" spans="1:4" s="12" customFormat="1" ht="25.5">
      <c r="A461" s="68">
        <v>54</v>
      </c>
      <c r="B461" s="1" t="s">
        <v>822</v>
      </c>
      <c r="C461" s="2">
        <v>2008</v>
      </c>
      <c r="D461" s="142">
        <v>740</v>
      </c>
    </row>
    <row r="462" spans="1:4" s="12" customFormat="1" ht="25.5">
      <c r="A462" s="68">
        <v>55</v>
      </c>
      <c r="B462" s="1" t="s">
        <v>823</v>
      </c>
      <c r="C462" s="2">
        <v>2008</v>
      </c>
      <c r="D462" s="142">
        <v>740</v>
      </c>
    </row>
    <row r="463" spans="1:4" s="12" customFormat="1" ht="12.75">
      <c r="A463" s="68">
        <v>56</v>
      </c>
      <c r="B463" s="1" t="s">
        <v>759</v>
      </c>
      <c r="C463" s="2">
        <v>2007</v>
      </c>
      <c r="D463" s="142">
        <v>719.8</v>
      </c>
    </row>
    <row r="464" spans="1:4" s="12" customFormat="1" ht="12.75">
      <c r="A464" s="68">
        <v>57</v>
      </c>
      <c r="B464" s="1" t="s">
        <v>759</v>
      </c>
      <c r="C464" s="2">
        <v>2007</v>
      </c>
      <c r="D464" s="142">
        <v>719.8</v>
      </c>
    </row>
    <row r="465" spans="1:4" s="12" customFormat="1" ht="12.75">
      <c r="A465" s="68">
        <v>58</v>
      </c>
      <c r="B465" s="1" t="s">
        <v>760</v>
      </c>
      <c r="C465" s="2">
        <v>2007</v>
      </c>
      <c r="D465" s="142">
        <v>951.6</v>
      </c>
    </row>
    <row r="466" spans="1:4" s="12" customFormat="1" ht="17.25" customHeight="1">
      <c r="A466" s="68">
        <v>59</v>
      </c>
      <c r="B466" s="1" t="s">
        <v>761</v>
      </c>
      <c r="C466" s="2">
        <v>2008</v>
      </c>
      <c r="D466" s="142">
        <v>535.01</v>
      </c>
    </row>
    <row r="467" spans="1:4" s="12" customFormat="1" ht="17.25" customHeight="1">
      <c r="A467" s="68">
        <v>60</v>
      </c>
      <c r="B467" s="1" t="s">
        <v>762</v>
      </c>
      <c r="C467" s="2">
        <v>2008</v>
      </c>
      <c r="D467" s="142">
        <v>880</v>
      </c>
    </row>
    <row r="468" spans="1:4" s="12" customFormat="1" ht="17.25" customHeight="1">
      <c r="A468" s="68">
        <v>61</v>
      </c>
      <c r="B468" s="1" t="s">
        <v>763</v>
      </c>
      <c r="C468" s="2">
        <v>2007</v>
      </c>
      <c r="D468" s="142">
        <v>2366.8</v>
      </c>
    </row>
    <row r="469" spans="1:4" s="12" customFormat="1" ht="17.25" customHeight="1">
      <c r="A469" s="68">
        <v>62</v>
      </c>
      <c r="B469" s="1" t="s">
        <v>763</v>
      </c>
      <c r="C469" s="2">
        <v>2007</v>
      </c>
      <c r="D469" s="142">
        <v>2366.8</v>
      </c>
    </row>
    <row r="470" spans="1:4" s="12" customFormat="1" ht="17.25" customHeight="1">
      <c r="A470" s="68">
        <v>63</v>
      </c>
      <c r="B470" s="1" t="s">
        <v>763</v>
      </c>
      <c r="C470" s="2">
        <v>2007</v>
      </c>
      <c r="D470" s="142">
        <v>2366.8</v>
      </c>
    </row>
    <row r="471" spans="1:4" s="12" customFormat="1" ht="17.25" customHeight="1">
      <c r="A471" s="68">
        <v>64</v>
      </c>
      <c r="B471" s="1" t="s">
        <v>763</v>
      </c>
      <c r="C471" s="2">
        <v>2007</v>
      </c>
      <c r="D471" s="142">
        <v>2366.8</v>
      </c>
    </row>
    <row r="472" spans="1:4" s="12" customFormat="1" ht="17.25" customHeight="1">
      <c r="A472" s="68">
        <v>65</v>
      </c>
      <c r="B472" s="1" t="s">
        <v>763</v>
      </c>
      <c r="C472" s="2">
        <v>2007</v>
      </c>
      <c r="D472" s="142">
        <v>2366.8</v>
      </c>
    </row>
    <row r="473" spans="1:4" s="12" customFormat="1" ht="17.25" customHeight="1">
      <c r="A473" s="68">
        <v>66</v>
      </c>
      <c r="B473" s="1" t="s">
        <v>763</v>
      </c>
      <c r="C473" s="2">
        <v>2008</v>
      </c>
      <c r="D473" s="142">
        <v>2335.01</v>
      </c>
    </row>
    <row r="474" spans="1:4" s="12" customFormat="1" ht="17.25" customHeight="1">
      <c r="A474" s="68">
        <v>67</v>
      </c>
      <c r="B474" s="1" t="s">
        <v>764</v>
      </c>
      <c r="C474" s="2">
        <v>2008</v>
      </c>
      <c r="D474" s="142">
        <v>9075.8</v>
      </c>
    </row>
    <row r="475" spans="1:4" s="12" customFormat="1" ht="17.25" customHeight="1">
      <c r="A475" s="68">
        <v>68</v>
      </c>
      <c r="B475" s="1" t="s">
        <v>765</v>
      </c>
      <c r="C475" s="2">
        <v>2009</v>
      </c>
      <c r="D475" s="142">
        <v>399</v>
      </c>
    </row>
    <row r="476" spans="1:4" s="12" customFormat="1" ht="17.25" customHeight="1">
      <c r="A476" s="68">
        <v>69</v>
      </c>
      <c r="B476" s="1" t="s">
        <v>766</v>
      </c>
      <c r="C476" s="2">
        <v>2009</v>
      </c>
      <c r="D476" s="142">
        <v>2999</v>
      </c>
    </row>
    <row r="477" spans="1:4" s="12" customFormat="1" ht="17.25" customHeight="1">
      <c r="A477" s="68">
        <v>70</v>
      </c>
      <c r="B477" s="1" t="s">
        <v>767</v>
      </c>
      <c r="C477" s="2">
        <v>2009</v>
      </c>
      <c r="D477" s="142">
        <v>379.01</v>
      </c>
    </row>
    <row r="478" spans="1:4" s="12" customFormat="1" ht="17.25" customHeight="1">
      <c r="A478" s="68">
        <v>71</v>
      </c>
      <c r="B478" s="1" t="s">
        <v>768</v>
      </c>
      <c r="C478" s="2">
        <v>2009</v>
      </c>
      <c r="D478" s="142">
        <v>1300</v>
      </c>
    </row>
    <row r="479" spans="1:4" s="12" customFormat="1" ht="17.25" customHeight="1">
      <c r="A479" s="68">
        <v>72</v>
      </c>
      <c r="B479" s="1" t="s">
        <v>769</v>
      </c>
      <c r="C479" s="2">
        <v>2010</v>
      </c>
      <c r="D479" s="142">
        <v>400</v>
      </c>
    </row>
    <row r="480" spans="1:4" s="12" customFormat="1" ht="17.25" customHeight="1">
      <c r="A480" s="68">
        <v>73</v>
      </c>
      <c r="B480" s="1" t="s">
        <v>770</v>
      </c>
      <c r="C480" s="2">
        <v>2010</v>
      </c>
      <c r="D480" s="142">
        <v>1550</v>
      </c>
    </row>
    <row r="481" spans="1:4" s="12" customFormat="1" ht="38.25">
      <c r="A481" s="68">
        <v>74</v>
      </c>
      <c r="B481" s="82" t="s">
        <v>771</v>
      </c>
      <c r="C481" s="2">
        <v>2010</v>
      </c>
      <c r="D481" s="142">
        <v>1600</v>
      </c>
    </row>
    <row r="482" spans="1:4" s="12" customFormat="1" ht="12.75">
      <c r="A482" s="68">
        <v>75</v>
      </c>
      <c r="B482" s="82" t="s">
        <v>772</v>
      </c>
      <c r="C482" s="2">
        <v>2010</v>
      </c>
      <c r="D482" s="142">
        <v>450</v>
      </c>
    </row>
    <row r="483" spans="1:4" s="12" customFormat="1" ht="38.25">
      <c r="A483" s="68">
        <v>76</v>
      </c>
      <c r="B483" s="82" t="s">
        <v>773</v>
      </c>
      <c r="C483" s="2">
        <v>2010</v>
      </c>
      <c r="D483" s="142">
        <v>2594.94</v>
      </c>
    </row>
    <row r="484" spans="1:4" s="12" customFormat="1" ht="12.75">
      <c r="A484" s="68">
        <v>77</v>
      </c>
      <c r="B484" s="82" t="s">
        <v>774</v>
      </c>
      <c r="C484" s="2">
        <v>2010</v>
      </c>
      <c r="D484" s="142">
        <v>450</v>
      </c>
    </row>
    <row r="485" spans="1:4" s="12" customFormat="1" ht="25.5">
      <c r="A485" s="68">
        <v>78</v>
      </c>
      <c r="B485" s="82" t="s">
        <v>872</v>
      </c>
      <c r="C485" s="2">
        <v>2010</v>
      </c>
      <c r="D485" s="142">
        <v>299</v>
      </c>
    </row>
    <row r="486" spans="1:4" s="12" customFormat="1" ht="25.5">
      <c r="A486" s="68">
        <v>79</v>
      </c>
      <c r="B486" s="82" t="s">
        <v>824</v>
      </c>
      <c r="C486" s="2">
        <v>2010</v>
      </c>
      <c r="D486" s="142">
        <v>4797</v>
      </c>
    </row>
    <row r="487" spans="1:4" s="12" customFormat="1" ht="28.5" customHeight="1">
      <c r="A487" s="68">
        <v>80</v>
      </c>
      <c r="B487" s="82" t="s">
        <v>873</v>
      </c>
      <c r="C487" s="2">
        <v>2010</v>
      </c>
      <c r="D487" s="142">
        <v>2858.67</v>
      </c>
    </row>
    <row r="488" spans="1:4" s="12" customFormat="1" ht="27" customHeight="1">
      <c r="A488" s="68">
        <v>81</v>
      </c>
      <c r="B488" s="82" t="s">
        <v>873</v>
      </c>
      <c r="C488" s="2">
        <v>2010</v>
      </c>
      <c r="D488" s="142">
        <v>2858.67</v>
      </c>
    </row>
    <row r="489" spans="1:4" s="12" customFormat="1" ht="27" customHeight="1">
      <c r="A489" s="68">
        <v>82</v>
      </c>
      <c r="B489" s="82" t="s">
        <v>873</v>
      </c>
      <c r="C489" s="2">
        <v>2010</v>
      </c>
      <c r="D489" s="142">
        <v>2858.67</v>
      </c>
    </row>
    <row r="490" spans="1:4" s="12" customFormat="1" ht="27.75" customHeight="1">
      <c r="A490" s="68">
        <v>83</v>
      </c>
      <c r="B490" s="82" t="s">
        <v>873</v>
      </c>
      <c r="C490" s="2">
        <v>2010</v>
      </c>
      <c r="D490" s="142">
        <v>2858.67</v>
      </c>
    </row>
    <row r="491" spans="1:4" s="12" customFormat="1" ht="15.75" customHeight="1">
      <c r="A491" s="68">
        <v>84</v>
      </c>
      <c r="B491" s="82" t="s">
        <v>873</v>
      </c>
      <c r="C491" s="2">
        <v>2010</v>
      </c>
      <c r="D491" s="142">
        <v>2858.67</v>
      </c>
    </row>
    <row r="492" spans="1:4" s="12" customFormat="1" ht="12.75">
      <c r="A492" s="68">
        <v>85</v>
      </c>
      <c r="B492" s="82" t="s">
        <v>874</v>
      </c>
      <c r="C492" s="2">
        <v>2011</v>
      </c>
      <c r="D492" s="142">
        <v>467.01</v>
      </c>
    </row>
    <row r="493" spans="1:4" s="12" customFormat="1" ht="12.75">
      <c r="A493" s="68">
        <v>86</v>
      </c>
      <c r="B493" s="82" t="s">
        <v>875</v>
      </c>
      <c r="C493" s="2">
        <v>2011</v>
      </c>
      <c r="D493" s="142">
        <v>545</v>
      </c>
    </row>
    <row r="494" spans="1:4" s="12" customFormat="1" ht="12.75">
      <c r="A494" s="21"/>
      <c r="B494" s="21" t="s">
        <v>876</v>
      </c>
      <c r="C494" s="20"/>
      <c r="D494" s="43">
        <f>SUM(D408:D493)</f>
        <v>142350.53000000006</v>
      </c>
    </row>
    <row r="495" spans="1:4" s="12" customFormat="1" ht="12.75">
      <c r="A495" s="287" t="s">
        <v>698</v>
      </c>
      <c r="B495" s="288"/>
      <c r="C495" s="288"/>
      <c r="D495" s="289"/>
    </row>
    <row r="496" spans="1:4" s="12" customFormat="1" ht="12.75">
      <c r="A496" s="68">
        <v>1</v>
      </c>
      <c r="B496" s="1" t="s">
        <v>666</v>
      </c>
      <c r="C496" s="2">
        <v>2007</v>
      </c>
      <c r="D496" s="142">
        <v>2124</v>
      </c>
    </row>
    <row r="497" spans="1:4" s="12" customFormat="1" ht="12.75">
      <c r="A497" s="2">
        <v>2</v>
      </c>
      <c r="B497" s="1" t="s">
        <v>1128</v>
      </c>
      <c r="C497" s="2">
        <v>2007</v>
      </c>
      <c r="D497" s="142">
        <v>1370</v>
      </c>
    </row>
    <row r="498" spans="1:4" s="12" customFormat="1" ht="12.75">
      <c r="A498" s="68">
        <v>3</v>
      </c>
      <c r="B498" s="1" t="s">
        <v>667</v>
      </c>
      <c r="C498" s="2">
        <v>2007</v>
      </c>
      <c r="D498" s="142">
        <v>740</v>
      </c>
    </row>
    <row r="499" spans="1:4" s="12" customFormat="1" ht="12.75">
      <c r="A499" s="2">
        <v>4</v>
      </c>
      <c r="B499" s="1" t="s">
        <v>1128</v>
      </c>
      <c r="C499" s="2">
        <v>2008</v>
      </c>
      <c r="D499" s="142">
        <v>337.94</v>
      </c>
    </row>
    <row r="500" spans="1:4" s="12" customFormat="1" ht="12.75">
      <c r="A500" s="68">
        <v>5</v>
      </c>
      <c r="B500" s="1" t="s">
        <v>668</v>
      </c>
      <c r="C500" s="2">
        <v>2009</v>
      </c>
      <c r="D500" s="142">
        <v>620</v>
      </c>
    </row>
    <row r="501" spans="1:4" s="12" customFormat="1" ht="12.75">
      <c r="A501" s="2">
        <v>6</v>
      </c>
      <c r="B501" s="1" t="s">
        <v>668</v>
      </c>
      <c r="C501" s="2">
        <v>2008</v>
      </c>
      <c r="D501" s="142">
        <v>680</v>
      </c>
    </row>
    <row r="502" spans="1:4" s="12" customFormat="1" ht="12.75">
      <c r="A502" s="68">
        <v>7</v>
      </c>
      <c r="B502" s="1" t="s">
        <v>669</v>
      </c>
      <c r="C502" s="2">
        <v>2009</v>
      </c>
      <c r="D502" s="142">
        <v>4587.2</v>
      </c>
    </row>
    <row r="503" spans="1:4" s="12" customFormat="1" ht="12.75">
      <c r="A503" s="2">
        <v>8</v>
      </c>
      <c r="B503" s="1" t="s">
        <v>666</v>
      </c>
      <c r="C503" s="2">
        <v>2009</v>
      </c>
      <c r="D503" s="142">
        <v>1980</v>
      </c>
    </row>
    <row r="504" spans="1:4" s="12" customFormat="1" ht="12.75">
      <c r="A504" s="68">
        <v>9</v>
      </c>
      <c r="B504" s="1" t="s">
        <v>670</v>
      </c>
      <c r="C504" s="2">
        <v>2011</v>
      </c>
      <c r="D504" s="142">
        <v>2250</v>
      </c>
    </row>
    <row r="505" spans="1:4" s="12" customFormat="1" ht="12.75">
      <c r="A505" s="2">
        <v>10</v>
      </c>
      <c r="B505" s="1" t="s">
        <v>1130</v>
      </c>
      <c r="C505" s="2">
        <v>2009</v>
      </c>
      <c r="D505" s="142">
        <v>1360</v>
      </c>
    </row>
    <row r="506" spans="1:4" s="12" customFormat="1" ht="12.75">
      <c r="A506" s="68">
        <v>11</v>
      </c>
      <c r="B506" s="1" t="s">
        <v>1130</v>
      </c>
      <c r="C506" s="2">
        <v>2009</v>
      </c>
      <c r="D506" s="142">
        <v>1360</v>
      </c>
    </row>
    <row r="507" spans="1:4" s="12" customFormat="1" ht="12.75">
      <c r="A507" s="2">
        <v>12</v>
      </c>
      <c r="B507" s="1" t="s">
        <v>1130</v>
      </c>
      <c r="C507" s="2">
        <v>2009</v>
      </c>
      <c r="D507" s="142">
        <v>1360</v>
      </c>
    </row>
    <row r="508" spans="1:4" s="12" customFormat="1" ht="12.75">
      <c r="A508" s="68">
        <v>13</v>
      </c>
      <c r="B508" s="1" t="s">
        <v>677</v>
      </c>
      <c r="C508" s="2">
        <v>2011</v>
      </c>
      <c r="D508" s="142">
        <v>3529</v>
      </c>
    </row>
    <row r="509" spans="1:4" s="12" customFormat="1" ht="12.75">
      <c r="A509" s="2">
        <v>14</v>
      </c>
      <c r="B509" s="1" t="s">
        <v>259</v>
      </c>
      <c r="C509" s="2">
        <v>2011</v>
      </c>
      <c r="D509" s="142">
        <v>439</v>
      </c>
    </row>
    <row r="510" spans="1:4" s="12" customFormat="1" ht="12.75">
      <c r="A510" s="68">
        <v>15</v>
      </c>
      <c r="B510" s="1" t="s">
        <v>1128</v>
      </c>
      <c r="C510" s="2">
        <v>2009</v>
      </c>
      <c r="D510" s="142">
        <v>300</v>
      </c>
    </row>
    <row r="511" spans="1:4" s="12" customFormat="1" ht="12.75">
      <c r="A511" s="21"/>
      <c r="B511" s="21" t="s">
        <v>876</v>
      </c>
      <c r="C511" s="20"/>
      <c r="D511" s="43">
        <f>SUM(D496:D510)</f>
        <v>23037.14</v>
      </c>
    </row>
    <row r="512" spans="1:4" s="12" customFormat="1" ht="12.75">
      <c r="A512" s="290" t="s">
        <v>312</v>
      </c>
      <c r="B512" s="291"/>
      <c r="C512" s="291"/>
      <c r="D512" s="292"/>
    </row>
    <row r="513" spans="1:4" s="12" customFormat="1" ht="12.75">
      <c r="A513" s="84">
        <v>1</v>
      </c>
      <c r="B513" s="107" t="s">
        <v>699</v>
      </c>
      <c r="C513" s="84">
        <v>2010</v>
      </c>
      <c r="D513" s="177">
        <v>320</v>
      </c>
    </row>
    <row r="514" spans="1:4" s="12" customFormat="1" ht="12.75">
      <c r="A514" s="137">
        <v>3</v>
      </c>
      <c r="B514" s="138" t="s">
        <v>825</v>
      </c>
      <c r="C514" s="139">
        <v>2007</v>
      </c>
      <c r="D514" s="178">
        <v>1360</v>
      </c>
    </row>
    <row r="515" spans="1:4" s="12" customFormat="1" ht="12.75">
      <c r="A515" s="137">
        <v>4</v>
      </c>
      <c r="B515" s="138" t="s">
        <v>709</v>
      </c>
      <c r="C515" s="137">
        <v>2007</v>
      </c>
      <c r="D515" s="179">
        <v>413.58</v>
      </c>
    </row>
    <row r="516" spans="1:4" s="140" customFormat="1" ht="14.25" customHeight="1">
      <c r="A516" s="21"/>
      <c r="B516" s="21" t="s">
        <v>876</v>
      </c>
      <c r="C516" s="20"/>
      <c r="D516" s="43">
        <f>SUM(D513:D515)</f>
        <v>2093.58</v>
      </c>
    </row>
    <row r="517" spans="1:4" s="140" customFormat="1" ht="14.25" customHeight="1">
      <c r="A517" s="287" t="s">
        <v>1064</v>
      </c>
      <c r="B517" s="288"/>
      <c r="C517" s="288"/>
      <c r="D517" s="289"/>
    </row>
    <row r="518" spans="1:4" s="140" customFormat="1" ht="14.25" customHeight="1">
      <c r="A518" s="84">
        <v>1</v>
      </c>
      <c r="B518" s="1" t="s">
        <v>712</v>
      </c>
      <c r="C518" s="2">
        <v>2007</v>
      </c>
      <c r="D518" s="142">
        <v>2979.52</v>
      </c>
    </row>
    <row r="519" spans="1:4" s="12" customFormat="1" ht="12.75">
      <c r="A519" s="84">
        <v>2</v>
      </c>
      <c r="B519" s="1" t="s">
        <v>712</v>
      </c>
      <c r="C519" s="2">
        <v>2007</v>
      </c>
      <c r="D519" s="142">
        <v>2979.52</v>
      </c>
    </row>
    <row r="520" spans="1:4" s="12" customFormat="1" ht="12.75">
      <c r="A520" s="84">
        <v>3</v>
      </c>
      <c r="B520" s="1" t="s">
        <v>714</v>
      </c>
      <c r="C520" s="2">
        <v>2007</v>
      </c>
      <c r="D520" s="142">
        <v>776.07</v>
      </c>
    </row>
    <row r="521" spans="1:4" s="12" customFormat="1" ht="12.75">
      <c r="A521" s="84">
        <v>4</v>
      </c>
      <c r="B521" s="1" t="s">
        <v>714</v>
      </c>
      <c r="C521" s="2">
        <v>2007</v>
      </c>
      <c r="D521" s="143">
        <v>776.07</v>
      </c>
    </row>
    <row r="522" spans="1:4" s="12" customFormat="1" ht="12.75">
      <c r="A522" s="84">
        <v>5</v>
      </c>
      <c r="B522" s="1" t="s">
        <v>715</v>
      </c>
      <c r="C522" s="2">
        <v>2008</v>
      </c>
      <c r="D522" s="142">
        <v>1967.86</v>
      </c>
    </row>
    <row r="523" spans="1:4" s="12" customFormat="1" ht="12.75">
      <c r="A523" s="84">
        <v>6</v>
      </c>
      <c r="B523" s="1" t="s">
        <v>713</v>
      </c>
      <c r="C523" s="2">
        <v>2008</v>
      </c>
      <c r="D523" s="142">
        <v>2748.66</v>
      </c>
    </row>
    <row r="524" spans="1:4" s="12" customFormat="1" ht="12.75">
      <c r="A524" s="84">
        <v>7</v>
      </c>
      <c r="B524" s="1" t="s">
        <v>712</v>
      </c>
      <c r="C524" s="2">
        <v>2008</v>
      </c>
      <c r="D524" s="142">
        <v>2748.66</v>
      </c>
    </row>
    <row r="525" spans="1:4" s="12" customFormat="1" ht="12.75">
      <c r="A525" s="84">
        <v>8</v>
      </c>
      <c r="B525" s="1" t="s">
        <v>712</v>
      </c>
      <c r="C525" s="2">
        <v>2008</v>
      </c>
      <c r="D525" s="142">
        <v>2748.66</v>
      </c>
    </row>
    <row r="526" spans="1:4" s="12" customFormat="1" ht="12.75">
      <c r="A526" s="84">
        <v>9</v>
      </c>
      <c r="B526" s="1" t="s">
        <v>712</v>
      </c>
      <c r="C526" s="2">
        <v>2008</v>
      </c>
      <c r="D526" s="142">
        <v>2748.66</v>
      </c>
    </row>
    <row r="527" spans="1:4" s="12" customFormat="1" ht="12.75">
      <c r="A527" s="84">
        <v>10</v>
      </c>
      <c r="B527" s="1" t="s">
        <v>712</v>
      </c>
      <c r="C527" s="2">
        <v>2008</v>
      </c>
      <c r="D527" s="142">
        <v>2748.66</v>
      </c>
    </row>
    <row r="528" spans="1:4" s="12" customFormat="1" ht="12.75">
      <c r="A528" s="84">
        <v>11</v>
      </c>
      <c r="B528" s="1" t="s">
        <v>716</v>
      </c>
      <c r="C528" s="2">
        <v>2008</v>
      </c>
      <c r="D528" s="142">
        <v>1078.48</v>
      </c>
    </row>
    <row r="529" spans="1:4" s="12" customFormat="1" ht="12.75">
      <c r="A529" s="84">
        <v>12</v>
      </c>
      <c r="B529" s="1" t="s">
        <v>716</v>
      </c>
      <c r="C529" s="2">
        <v>2008</v>
      </c>
      <c r="D529" s="142">
        <v>1078.48</v>
      </c>
    </row>
    <row r="530" spans="1:4" s="12" customFormat="1" ht="12.75">
      <c r="A530" s="84">
        <v>13</v>
      </c>
      <c r="B530" s="1" t="s">
        <v>716</v>
      </c>
      <c r="C530" s="2">
        <v>2008</v>
      </c>
      <c r="D530" s="142">
        <v>1078.48</v>
      </c>
    </row>
    <row r="531" spans="1:4" s="12" customFormat="1" ht="12.75">
      <c r="A531" s="84">
        <v>14</v>
      </c>
      <c r="B531" s="1" t="s">
        <v>717</v>
      </c>
      <c r="C531" s="2">
        <v>2008</v>
      </c>
      <c r="D531" s="142">
        <v>2870.66</v>
      </c>
    </row>
    <row r="532" spans="1:4" s="12" customFormat="1" ht="12.75">
      <c r="A532" s="84">
        <v>15</v>
      </c>
      <c r="B532" s="1" t="s">
        <v>718</v>
      </c>
      <c r="C532" s="2">
        <v>2008</v>
      </c>
      <c r="D532" s="142">
        <v>1938.58</v>
      </c>
    </row>
    <row r="533" spans="1:4" s="12" customFormat="1" ht="12.75">
      <c r="A533" s="84">
        <v>16</v>
      </c>
      <c r="B533" s="1" t="s">
        <v>826</v>
      </c>
      <c r="C533" s="2">
        <v>2008</v>
      </c>
      <c r="D533" s="143">
        <v>1320</v>
      </c>
    </row>
    <row r="534" spans="1:4" s="12" customFormat="1" ht="12.75">
      <c r="A534" s="84">
        <v>17</v>
      </c>
      <c r="B534" s="1" t="s">
        <v>719</v>
      </c>
      <c r="C534" s="2">
        <v>2007</v>
      </c>
      <c r="D534" s="142">
        <v>2399</v>
      </c>
    </row>
    <row r="535" spans="1:4" s="12" customFormat="1" ht="12.75">
      <c r="A535" s="84">
        <v>18</v>
      </c>
      <c r="B535" s="1" t="s">
        <v>720</v>
      </c>
      <c r="C535" s="2">
        <v>2008</v>
      </c>
      <c r="D535" s="142">
        <v>3289</v>
      </c>
    </row>
    <row r="536" spans="1:4" s="12" customFormat="1" ht="12.75">
      <c r="A536" s="84">
        <v>19</v>
      </c>
      <c r="B536" s="1" t="s">
        <v>721</v>
      </c>
      <c r="C536" s="2">
        <v>2008</v>
      </c>
      <c r="D536" s="142">
        <v>3399</v>
      </c>
    </row>
    <row r="537" spans="1:4" s="12" customFormat="1" ht="12.75">
      <c r="A537" s="84">
        <v>20</v>
      </c>
      <c r="B537" s="1" t="s">
        <v>722</v>
      </c>
      <c r="C537" s="2">
        <v>2008</v>
      </c>
      <c r="D537" s="184">
        <v>650</v>
      </c>
    </row>
    <row r="538" spans="1:4" s="12" customFormat="1" ht="12.75">
      <c r="A538" s="84">
        <v>21</v>
      </c>
      <c r="B538" s="1" t="s">
        <v>827</v>
      </c>
      <c r="C538" s="2">
        <v>2008</v>
      </c>
      <c r="D538" s="184">
        <v>597</v>
      </c>
    </row>
    <row r="539" spans="1:4" s="12" customFormat="1" ht="12.75">
      <c r="A539" s="84">
        <v>22</v>
      </c>
      <c r="B539" s="1" t="s">
        <v>723</v>
      </c>
      <c r="C539" s="2">
        <v>2008</v>
      </c>
      <c r="D539" s="143">
        <v>1870</v>
      </c>
    </row>
    <row r="540" spans="1:4" s="12" customFormat="1" ht="12.75">
      <c r="A540" s="84">
        <v>23</v>
      </c>
      <c r="B540" s="1" t="s">
        <v>712</v>
      </c>
      <c r="C540" s="2">
        <v>2009</v>
      </c>
      <c r="D540" s="142">
        <v>3700</v>
      </c>
    </row>
    <row r="541" spans="1:4" s="12" customFormat="1" ht="12.75">
      <c r="A541" s="84">
        <v>24</v>
      </c>
      <c r="B541" s="1" t="s">
        <v>712</v>
      </c>
      <c r="C541" s="2">
        <v>2009</v>
      </c>
      <c r="D541" s="142">
        <v>3700</v>
      </c>
    </row>
    <row r="542" spans="1:4" s="12" customFormat="1" ht="12.75">
      <c r="A542" s="84">
        <v>25</v>
      </c>
      <c r="B542" s="1" t="s">
        <v>712</v>
      </c>
      <c r="C542" s="2">
        <v>2009</v>
      </c>
      <c r="D542" s="142">
        <v>3600</v>
      </c>
    </row>
    <row r="543" spans="1:4" s="12" customFormat="1" ht="12.75">
      <c r="A543" s="84">
        <v>26</v>
      </c>
      <c r="B543" s="1" t="s">
        <v>712</v>
      </c>
      <c r="C543" s="2">
        <v>2009</v>
      </c>
      <c r="D543" s="142">
        <v>3500</v>
      </c>
    </row>
    <row r="544" spans="1:4" s="12" customFormat="1" ht="12.75">
      <c r="A544" s="84">
        <v>27</v>
      </c>
      <c r="B544" s="1" t="s">
        <v>725</v>
      </c>
      <c r="C544" s="2">
        <v>2009</v>
      </c>
      <c r="D544" s="142">
        <v>615.04</v>
      </c>
    </row>
    <row r="545" spans="1:4" s="12" customFormat="1" ht="12.75">
      <c r="A545" s="84">
        <v>28</v>
      </c>
      <c r="B545" s="1" t="s">
        <v>712</v>
      </c>
      <c r="C545" s="2">
        <v>2010</v>
      </c>
      <c r="D545" s="142">
        <v>3760</v>
      </c>
    </row>
    <row r="546" spans="1:4" s="12" customFormat="1" ht="12.75">
      <c r="A546" s="84">
        <v>29</v>
      </c>
      <c r="B546" s="1" t="s">
        <v>726</v>
      </c>
      <c r="C546" s="2">
        <v>2010</v>
      </c>
      <c r="D546" s="142">
        <v>17090</v>
      </c>
    </row>
    <row r="547" spans="1:4" s="12" customFormat="1" ht="12.75">
      <c r="A547" s="84">
        <v>30</v>
      </c>
      <c r="B547" s="1" t="s">
        <v>712</v>
      </c>
      <c r="C547" s="2">
        <v>2010</v>
      </c>
      <c r="D547" s="142">
        <v>3400</v>
      </c>
    </row>
    <row r="548" spans="1:4" s="12" customFormat="1" ht="12.75">
      <c r="A548" s="21"/>
      <c r="B548" s="21" t="s">
        <v>876</v>
      </c>
      <c r="C548" s="20"/>
      <c r="D548" s="144">
        <f>SUM(D518:D547)</f>
        <v>84156.06</v>
      </c>
    </row>
    <row r="549" spans="1:4" s="12" customFormat="1" ht="12.75">
      <c r="A549" s="287" t="s">
        <v>961</v>
      </c>
      <c r="B549" s="288"/>
      <c r="C549" s="288"/>
      <c r="D549" s="289"/>
    </row>
    <row r="550" spans="1:4" s="12" customFormat="1" ht="12.75">
      <c r="A550" s="68">
        <v>1</v>
      </c>
      <c r="B550" s="66" t="s">
        <v>133</v>
      </c>
      <c r="C550" s="68">
        <v>2009</v>
      </c>
      <c r="D550" s="163">
        <v>4685</v>
      </c>
    </row>
    <row r="551" spans="1:4" s="12" customFormat="1" ht="12.75">
      <c r="A551" s="2">
        <v>2</v>
      </c>
      <c r="B551" s="1" t="s">
        <v>968</v>
      </c>
      <c r="C551" s="2">
        <v>2008</v>
      </c>
      <c r="D551" s="142">
        <v>3500</v>
      </c>
    </row>
    <row r="552" spans="1:4" s="12" customFormat="1" ht="12.75">
      <c r="A552" s="68">
        <v>3</v>
      </c>
      <c r="B552" s="1" t="s">
        <v>134</v>
      </c>
      <c r="C552" s="2">
        <v>2007</v>
      </c>
      <c r="D552" s="142">
        <v>3495</v>
      </c>
    </row>
    <row r="553" spans="1:4" s="12" customFormat="1" ht="12.75">
      <c r="A553" s="2">
        <v>4</v>
      </c>
      <c r="B553" s="1" t="s">
        <v>969</v>
      </c>
      <c r="C553" s="2">
        <v>2008</v>
      </c>
      <c r="D553" s="142">
        <v>7713</v>
      </c>
    </row>
    <row r="554" spans="1:4" s="12" customFormat="1" ht="12.75">
      <c r="A554" s="68">
        <v>5</v>
      </c>
      <c r="B554" s="1" t="s">
        <v>970</v>
      </c>
      <c r="C554" s="2">
        <v>2008</v>
      </c>
      <c r="D554" s="142">
        <v>5673</v>
      </c>
    </row>
    <row r="555" spans="1:4" s="12" customFormat="1" ht="12.75">
      <c r="A555" s="2">
        <v>6</v>
      </c>
      <c r="B555" s="1" t="s">
        <v>971</v>
      </c>
      <c r="C555" s="2">
        <v>2009</v>
      </c>
      <c r="D555" s="142">
        <v>464</v>
      </c>
    </row>
    <row r="556" spans="1:4" s="12" customFormat="1" ht="12.75">
      <c r="A556" s="68">
        <v>7</v>
      </c>
      <c r="B556" s="1" t="s">
        <v>972</v>
      </c>
      <c r="C556" s="2">
        <v>2009</v>
      </c>
      <c r="D556" s="142">
        <v>805</v>
      </c>
    </row>
    <row r="557" spans="1:4" s="12" customFormat="1" ht="12.75">
      <c r="A557" s="2">
        <v>8</v>
      </c>
      <c r="B557" s="1" t="s">
        <v>135</v>
      </c>
      <c r="C557" s="2">
        <v>2010</v>
      </c>
      <c r="D557" s="142">
        <v>6832</v>
      </c>
    </row>
    <row r="558" spans="1:4" s="12" customFormat="1" ht="12.75">
      <c r="A558" s="68">
        <v>9</v>
      </c>
      <c r="B558" s="1" t="s">
        <v>136</v>
      </c>
      <c r="C558" s="2">
        <v>2010</v>
      </c>
      <c r="D558" s="142">
        <v>1464</v>
      </c>
    </row>
    <row r="559" spans="1:4" s="12" customFormat="1" ht="12.75">
      <c r="A559" s="2">
        <v>10</v>
      </c>
      <c r="B559" s="1" t="s">
        <v>973</v>
      </c>
      <c r="C559" s="2">
        <v>2010</v>
      </c>
      <c r="D559" s="142">
        <v>1952</v>
      </c>
    </row>
    <row r="560" spans="1:4" s="12" customFormat="1" ht="12.75">
      <c r="A560" s="68">
        <v>11</v>
      </c>
      <c r="B560" s="1" t="s">
        <v>137</v>
      </c>
      <c r="C560" s="2">
        <v>2010</v>
      </c>
      <c r="D560" s="142">
        <v>3093</v>
      </c>
    </row>
    <row r="561" spans="1:4" s="12" customFormat="1" ht="12.75">
      <c r="A561" s="2">
        <v>12</v>
      </c>
      <c r="B561" s="1" t="s">
        <v>967</v>
      </c>
      <c r="C561" s="2">
        <v>2010</v>
      </c>
      <c r="D561" s="142">
        <v>31940</v>
      </c>
    </row>
    <row r="562" spans="1:4" s="12" customFormat="1" ht="12.75">
      <c r="A562" s="68">
        <v>13</v>
      </c>
      <c r="B562" s="1" t="s">
        <v>966</v>
      </c>
      <c r="C562" s="2">
        <v>2010</v>
      </c>
      <c r="D562" s="142">
        <v>64483</v>
      </c>
    </row>
    <row r="563" spans="1:4" s="12" customFormat="1" ht="12.75">
      <c r="A563" s="2">
        <v>14</v>
      </c>
      <c r="B563" s="1" t="s">
        <v>974</v>
      </c>
      <c r="C563" s="2">
        <v>2010</v>
      </c>
      <c r="D563" s="142">
        <v>3050</v>
      </c>
    </row>
    <row r="564" spans="1:4" s="12" customFormat="1" ht="12.75">
      <c r="A564" s="21"/>
      <c r="B564" s="21" t="s">
        <v>876</v>
      </c>
      <c r="C564" s="20"/>
      <c r="D564" s="43">
        <f>SUM(D550:D563)</f>
        <v>139149</v>
      </c>
    </row>
    <row r="565" spans="1:4" s="12" customFormat="1" ht="12.75">
      <c r="A565" s="287" t="s">
        <v>741</v>
      </c>
      <c r="B565" s="288"/>
      <c r="C565" s="288"/>
      <c r="D565" s="289"/>
    </row>
    <row r="566" spans="1:4" s="12" customFormat="1" ht="12.75">
      <c r="A566" s="76">
        <v>1</v>
      </c>
      <c r="B566" s="77" t="s">
        <v>582</v>
      </c>
      <c r="C566" s="76">
        <v>2007</v>
      </c>
      <c r="D566" s="175">
        <v>880</v>
      </c>
    </row>
    <row r="567" spans="1:4" s="12" customFormat="1" ht="12.75">
      <c r="A567" s="76">
        <v>2</v>
      </c>
      <c r="B567" s="77" t="s">
        <v>599</v>
      </c>
      <c r="C567" s="76">
        <v>2007</v>
      </c>
      <c r="D567" s="175">
        <v>1903.88</v>
      </c>
    </row>
    <row r="568" spans="1:4" s="12" customFormat="1" ht="12.75">
      <c r="A568" s="76">
        <v>3</v>
      </c>
      <c r="B568" s="77" t="s">
        <v>600</v>
      </c>
      <c r="C568" s="76">
        <v>2007</v>
      </c>
      <c r="D568" s="175">
        <v>411.07</v>
      </c>
    </row>
    <row r="569" spans="1:4" s="12" customFormat="1" ht="12.75">
      <c r="A569" s="76">
        <v>4</v>
      </c>
      <c r="B569" s="77" t="s">
        <v>600</v>
      </c>
      <c r="C569" s="76">
        <v>2007</v>
      </c>
      <c r="D569" s="175">
        <v>411.07</v>
      </c>
    </row>
    <row r="570" spans="1:4" s="12" customFormat="1" ht="12.75">
      <c r="A570" s="76">
        <v>5</v>
      </c>
      <c r="B570" s="77" t="s">
        <v>580</v>
      </c>
      <c r="C570" s="76">
        <v>2007</v>
      </c>
      <c r="D570" s="175">
        <v>1587.62</v>
      </c>
    </row>
    <row r="571" spans="1:4" s="12" customFormat="1" ht="12.75">
      <c r="A571" s="76">
        <v>6</v>
      </c>
      <c r="B571" s="77" t="s">
        <v>601</v>
      </c>
      <c r="C571" s="76">
        <v>2007</v>
      </c>
      <c r="D571" s="175">
        <v>2180.84</v>
      </c>
    </row>
    <row r="572" spans="1:4" s="12" customFormat="1" ht="12.75">
      <c r="A572" s="76">
        <v>7</v>
      </c>
      <c r="B572" s="77" t="s">
        <v>601</v>
      </c>
      <c r="C572" s="76">
        <v>2007</v>
      </c>
      <c r="D572" s="175">
        <v>2180.84</v>
      </c>
    </row>
    <row r="573" spans="1:4" s="12" customFormat="1" ht="12.75">
      <c r="A573" s="76">
        <v>8</v>
      </c>
      <c r="B573" s="77" t="s">
        <v>602</v>
      </c>
      <c r="C573" s="76">
        <v>2008</v>
      </c>
      <c r="D573" s="175">
        <v>1728.1</v>
      </c>
    </row>
    <row r="574" spans="1:4" s="12" customFormat="1" ht="12.75">
      <c r="A574" s="76">
        <v>9</v>
      </c>
      <c r="B574" s="77" t="s">
        <v>603</v>
      </c>
      <c r="C574" s="76">
        <v>2008</v>
      </c>
      <c r="D574" s="175">
        <v>1979.63</v>
      </c>
    </row>
    <row r="575" spans="1:4" s="12" customFormat="1" ht="12.75">
      <c r="A575" s="76">
        <v>10</v>
      </c>
      <c r="B575" s="77" t="s">
        <v>580</v>
      </c>
      <c r="C575" s="76">
        <v>2008</v>
      </c>
      <c r="D575" s="175">
        <v>2406.08</v>
      </c>
    </row>
    <row r="576" spans="1:4" s="12" customFormat="1" ht="12.75">
      <c r="A576" s="76">
        <v>11</v>
      </c>
      <c r="B576" s="77" t="s">
        <v>581</v>
      </c>
      <c r="C576" s="76">
        <v>2008</v>
      </c>
      <c r="D576" s="175">
        <v>329.96</v>
      </c>
    </row>
    <row r="577" spans="1:4" s="12" customFormat="1" ht="12.75">
      <c r="A577" s="76">
        <v>12</v>
      </c>
      <c r="B577" s="77" t="s">
        <v>581</v>
      </c>
      <c r="C577" s="76">
        <v>2008</v>
      </c>
      <c r="D577" s="175">
        <v>329.96</v>
      </c>
    </row>
    <row r="578" spans="1:4" s="12" customFormat="1" ht="12.75">
      <c r="A578" s="76">
        <v>13</v>
      </c>
      <c r="B578" s="77" t="s">
        <v>581</v>
      </c>
      <c r="C578" s="76">
        <v>2008</v>
      </c>
      <c r="D578" s="175">
        <v>740.62</v>
      </c>
    </row>
    <row r="579" spans="1:4" s="12" customFormat="1" ht="12.75">
      <c r="A579" s="76">
        <v>14</v>
      </c>
      <c r="B579" s="77" t="s">
        <v>580</v>
      </c>
      <c r="C579" s="76">
        <v>2008</v>
      </c>
      <c r="D579" s="175">
        <v>2358.23</v>
      </c>
    </row>
    <row r="580" spans="1:4" s="12" customFormat="1" ht="12.75">
      <c r="A580" s="76">
        <v>15</v>
      </c>
      <c r="B580" s="77" t="s">
        <v>604</v>
      </c>
      <c r="C580" s="76">
        <v>2008</v>
      </c>
      <c r="D580" s="175">
        <v>1993.97</v>
      </c>
    </row>
    <row r="581" spans="1:4" s="12" customFormat="1" ht="12.75">
      <c r="A581" s="76">
        <v>16</v>
      </c>
      <c r="B581" s="77" t="s">
        <v>605</v>
      </c>
      <c r="C581" s="76">
        <v>2007</v>
      </c>
      <c r="D581" s="175">
        <v>6407.93</v>
      </c>
    </row>
    <row r="582" spans="1:4" s="12" customFormat="1" ht="12.75">
      <c r="A582" s="76">
        <v>17</v>
      </c>
      <c r="B582" s="77" t="s">
        <v>607</v>
      </c>
      <c r="C582" s="76">
        <v>2009</v>
      </c>
      <c r="D582" s="175">
        <v>2530</v>
      </c>
    </row>
    <row r="583" spans="1:4" s="12" customFormat="1" ht="12.75">
      <c r="A583" s="76">
        <v>18</v>
      </c>
      <c r="B583" s="77" t="s">
        <v>608</v>
      </c>
      <c r="C583" s="76">
        <v>2009</v>
      </c>
      <c r="D583" s="175">
        <v>2097.24</v>
      </c>
    </row>
    <row r="584" spans="1:4" s="12" customFormat="1" ht="12.75">
      <c r="A584" s="76">
        <v>19</v>
      </c>
      <c r="B584" s="77" t="s">
        <v>609</v>
      </c>
      <c r="C584" s="76">
        <v>2009</v>
      </c>
      <c r="D584" s="175">
        <v>691.21</v>
      </c>
    </row>
    <row r="585" spans="1:4" s="12" customFormat="1" ht="12.75">
      <c r="A585" s="76">
        <v>20</v>
      </c>
      <c r="B585" s="77" t="s">
        <v>609</v>
      </c>
      <c r="C585" s="76">
        <v>2009</v>
      </c>
      <c r="D585" s="175">
        <v>691.21</v>
      </c>
    </row>
    <row r="586" spans="1:4" s="12" customFormat="1" ht="12.75">
      <c r="A586" s="76">
        <v>21</v>
      </c>
      <c r="B586" s="77" t="s">
        <v>610</v>
      </c>
      <c r="C586" s="76">
        <v>2009</v>
      </c>
      <c r="D586" s="175">
        <v>745.75</v>
      </c>
    </row>
    <row r="587" spans="1:4" s="12" customFormat="1" ht="12.75">
      <c r="A587" s="76">
        <v>22</v>
      </c>
      <c r="B587" s="77" t="s">
        <v>611</v>
      </c>
      <c r="C587" s="76">
        <v>2009</v>
      </c>
      <c r="D587" s="175">
        <v>605.83</v>
      </c>
    </row>
    <row r="588" spans="1:4" s="12" customFormat="1" ht="12.75">
      <c r="A588" s="76">
        <v>23</v>
      </c>
      <c r="B588" s="77" t="s">
        <v>611</v>
      </c>
      <c r="C588" s="76">
        <v>2009</v>
      </c>
      <c r="D588" s="175">
        <v>605.83</v>
      </c>
    </row>
    <row r="589" spans="1:4" s="12" customFormat="1" ht="12.75">
      <c r="A589" s="76">
        <v>24</v>
      </c>
      <c r="B589" s="77" t="s">
        <v>612</v>
      </c>
      <c r="C589" s="76">
        <v>2009</v>
      </c>
      <c r="D589" s="175">
        <v>605.83</v>
      </c>
    </row>
    <row r="590" spans="1:4" s="12" customFormat="1" ht="12.75">
      <c r="A590" s="76">
        <v>25</v>
      </c>
      <c r="B590" s="77" t="s">
        <v>612</v>
      </c>
      <c r="C590" s="76">
        <v>2009</v>
      </c>
      <c r="D590" s="175">
        <v>605.83</v>
      </c>
    </row>
    <row r="591" spans="1:4" s="12" customFormat="1" ht="12.75">
      <c r="A591" s="76">
        <v>26</v>
      </c>
      <c r="B591" s="77" t="s">
        <v>775</v>
      </c>
      <c r="C591" s="76">
        <v>2009</v>
      </c>
      <c r="D591" s="175">
        <v>2172.2</v>
      </c>
    </row>
    <row r="592" spans="1:4" s="12" customFormat="1" ht="12.75">
      <c r="A592" s="76">
        <v>27</v>
      </c>
      <c r="B592" s="77" t="s">
        <v>775</v>
      </c>
      <c r="C592" s="76">
        <v>2009</v>
      </c>
      <c r="D592" s="175">
        <v>2172.2</v>
      </c>
    </row>
    <row r="593" spans="1:4" s="12" customFormat="1" ht="12.75">
      <c r="A593" s="76">
        <v>28</v>
      </c>
      <c r="B593" s="77" t="s">
        <v>352</v>
      </c>
      <c r="C593" s="76">
        <v>2009</v>
      </c>
      <c r="D593" s="175">
        <v>980.9</v>
      </c>
    </row>
    <row r="594" spans="1:4" s="12" customFormat="1" ht="12.75">
      <c r="A594" s="76">
        <v>29</v>
      </c>
      <c r="B594" s="77" t="s">
        <v>613</v>
      </c>
      <c r="C594" s="76">
        <v>2010</v>
      </c>
      <c r="D594" s="175">
        <v>417.02</v>
      </c>
    </row>
    <row r="595" spans="1:4" s="12" customFormat="1" ht="12.75">
      <c r="A595" s="76">
        <v>30</v>
      </c>
      <c r="B595" s="77" t="s">
        <v>581</v>
      </c>
      <c r="C595" s="76">
        <v>2010</v>
      </c>
      <c r="D595" s="175">
        <v>301.18</v>
      </c>
    </row>
    <row r="596" spans="1:4" s="12" customFormat="1" ht="12.75">
      <c r="A596" s="76">
        <v>31</v>
      </c>
      <c r="B596" s="77" t="s">
        <v>828</v>
      </c>
      <c r="C596" s="76">
        <v>2010</v>
      </c>
      <c r="D596" s="175">
        <v>2432.64</v>
      </c>
    </row>
    <row r="597" spans="1:4" s="12" customFormat="1" ht="12.75">
      <c r="A597" s="76">
        <v>32</v>
      </c>
      <c r="B597" s="77" t="s">
        <v>828</v>
      </c>
      <c r="C597" s="76">
        <v>2010</v>
      </c>
      <c r="D597" s="175">
        <v>2432.64</v>
      </c>
    </row>
    <row r="598" spans="1:4" s="12" customFormat="1" ht="12.75">
      <c r="A598" s="76">
        <v>33</v>
      </c>
      <c r="B598" s="77" t="s">
        <v>829</v>
      </c>
      <c r="C598" s="76">
        <v>2010</v>
      </c>
      <c r="D598" s="175">
        <v>2814.91</v>
      </c>
    </row>
    <row r="599" spans="1:4" s="12" customFormat="1" ht="12.75">
      <c r="A599" s="76">
        <v>34</v>
      </c>
      <c r="B599" s="77" t="s">
        <v>830</v>
      </c>
      <c r="C599" s="76">
        <v>2010</v>
      </c>
      <c r="D599" s="175">
        <v>11602.1</v>
      </c>
    </row>
    <row r="600" spans="1:4" s="12" customFormat="1" ht="12.75">
      <c r="A600" s="76">
        <v>35</v>
      </c>
      <c r="B600" s="77" t="s">
        <v>614</v>
      </c>
      <c r="C600" s="76">
        <v>2010</v>
      </c>
      <c r="D600" s="175">
        <v>2401.1</v>
      </c>
    </row>
    <row r="601" spans="1:4" s="12" customFormat="1" ht="12.75">
      <c r="A601" s="76">
        <v>36</v>
      </c>
      <c r="B601" s="77" t="s">
        <v>615</v>
      </c>
      <c r="C601" s="76">
        <v>2011</v>
      </c>
      <c r="D601" s="175">
        <v>509.7</v>
      </c>
    </row>
    <row r="602" spans="1:4" s="12" customFormat="1" ht="12.75">
      <c r="A602" s="76">
        <v>37</v>
      </c>
      <c r="B602" s="77" t="s">
        <v>616</v>
      </c>
      <c r="C602" s="76">
        <v>2011</v>
      </c>
      <c r="D602" s="175">
        <v>1113.8</v>
      </c>
    </row>
    <row r="603" spans="1:4" s="12" customFormat="1" ht="12.75">
      <c r="A603" s="76">
        <v>38</v>
      </c>
      <c r="B603" s="77" t="s">
        <v>616</v>
      </c>
      <c r="C603" s="76">
        <v>2011</v>
      </c>
      <c r="D603" s="175">
        <v>1178.94</v>
      </c>
    </row>
    <row r="604" spans="1:4" s="12" customFormat="1" ht="12.75">
      <c r="A604" s="21"/>
      <c r="B604" s="21" t="s">
        <v>876</v>
      </c>
      <c r="C604" s="20"/>
      <c r="D604" s="43">
        <f>SUM(D566:D603)</f>
        <v>67537.86</v>
      </c>
    </row>
    <row r="605" spans="1:4" s="12" customFormat="1" ht="12.75">
      <c r="A605" s="287" t="s">
        <v>634</v>
      </c>
      <c r="B605" s="288"/>
      <c r="C605" s="288"/>
      <c r="D605" s="289"/>
    </row>
    <row r="606" spans="1:4" s="12" customFormat="1" ht="12.75">
      <c r="A606" s="20">
        <v>1</v>
      </c>
      <c r="B606" s="19" t="s">
        <v>73</v>
      </c>
      <c r="C606" s="20">
        <v>2009</v>
      </c>
      <c r="D606" s="46">
        <v>2261.36</v>
      </c>
    </row>
    <row r="607" spans="1:4" s="12" customFormat="1" ht="12.75">
      <c r="A607" s="20">
        <v>2</v>
      </c>
      <c r="B607" s="19" t="s">
        <v>831</v>
      </c>
      <c r="C607" s="20">
        <v>2009</v>
      </c>
      <c r="D607" s="46">
        <v>3660</v>
      </c>
    </row>
    <row r="608" spans="1:4" s="12" customFormat="1" ht="12.75">
      <c r="A608" s="20">
        <v>3</v>
      </c>
      <c r="B608" s="19" t="s">
        <v>832</v>
      </c>
      <c r="C608" s="20">
        <v>2009</v>
      </c>
      <c r="D608" s="46">
        <v>1290.76</v>
      </c>
    </row>
    <row r="609" spans="1:4" s="12" customFormat="1" ht="12.75">
      <c r="A609" s="21"/>
      <c r="B609" s="21" t="s">
        <v>876</v>
      </c>
      <c r="C609" s="20"/>
      <c r="D609" s="43">
        <f>SUM(D606:D608)</f>
        <v>7212.120000000001</v>
      </c>
    </row>
    <row r="610" spans="1:4" s="12" customFormat="1" ht="12.75">
      <c r="A610" s="287" t="s">
        <v>1074</v>
      </c>
      <c r="B610" s="288"/>
      <c r="C610" s="288"/>
      <c r="D610" s="289"/>
    </row>
    <row r="611" spans="1:4" s="12" customFormat="1" ht="12.75">
      <c r="A611" s="20">
        <v>1</v>
      </c>
      <c r="B611" s="19" t="s">
        <v>73</v>
      </c>
      <c r="C611" s="20">
        <v>2011</v>
      </c>
      <c r="D611" s="46">
        <v>7857.15</v>
      </c>
    </row>
    <row r="612" spans="1:4" s="12" customFormat="1" ht="12.75">
      <c r="A612" s="20">
        <v>2</v>
      </c>
      <c r="B612" s="19" t="s">
        <v>153</v>
      </c>
      <c r="C612" s="20">
        <v>2011</v>
      </c>
      <c r="D612" s="46">
        <v>7376.1</v>
      </c>
    </row>
    <row r="613" spans="1:4" s="12" customFormat="1" ht="12.75">
      <c r="A613" s="20">
        <v>3</v>
      </c>
      <c r="B613" s="19" t="s">
        <v>154</v>
      </c>
      <c r="C613" s="20">
        <v>2010</v>
      </c>
      <c r="D613" s="46">
        <v>13092.78</v>
      </c>
    </row>
    <row r="614" spans="1:4" s="12" customFormat="1" ht="12.75">
      <c r="A614" s="20">
        <v>4</v>
      </c>
      <c r="B614" s="19" t="s">
        <v>155</v>
      </c>
      <c r="C614" s="20">
        <v>2011</v>
      </c>
      <c r="D614" s="46">
        <v>2321.26</v>
      </c>
    </row>
    <row r="615" spans="1:4" s="12" customFormat="1" ht="12.75">
      <c r="A615" s="20">
        <v>5</v>
      </c>
      <c r="B615" s="19" t="s">
        <v>156</v>
      </c>
      <c r="C615" s="20">
        <v>2011</v>
      </c>
      <c r="D615" s="46">
        <v>564.92</v>
      </c>
    </row>
    <row r="616" spans="1:4" s="12" customFormat="1" ht="12.75">
      <c r="A616" s="20">
        <v>6</v>
      </c>
      <c r="B616" s="19" t="s">
        <v>157</v>
      </c>
      <c r="C616" s="20">
        <v>2010</v>
      </c>
      <c r="D616" s="46">
        <v>633.25</v>
      </c>
    </row>
    <row r="617" spans="1:4" s="12" customFormat="1" ht="12.75">
      <c r="A617" s="20">
        <v>7</v>
      </c>
      <c r="B617" s="19" t="s">
        <v>159</v>
      </c>
      <c r="C617" s="20">
        <v>2010</v>
      </c>
      <c r="D617" s="46">
        <v>1573.8</v>
      </c>
    </row>
    <row r="618" spans="1:4" s="12" customFormat="1" ht="12.75">
      <c r="A618" s="21"/>
      <c r="B618" s="21" t="s">
        <v>876</v>
      </c>
      <c r="C618" s="20"/>
      <c r="D618" s="43">
        <f>SUM(D611:D617)</f>
        <v>33419.26</v>
      </c>
    </row>
    <row r="619" spans="1:4" s="12" customFormat="1" ht="12.75">
      <c r="A619" s="21"/>
      <c r="B619" s="21"/>
      <c r="C619" s="20"/>
      <c r="D619" s="43"/>
    </row>
    <row r="620" spans="1:4" s="12" customFormat="1" ht="12.75">
      <c r="A620" s="283" t="s">
        <v>882</v>
      </c>
      <c r="B620" s="283"/>
      <c r="C620" s="283"/>
      <c r="D620" s="283"/>
    </row>
    <row r="621" spans="1:4" s="12" customFormat="1" ht="25.5">
      <c r="A621" s="3" t="s">
        <v>777</v>
      </c>
      <c r="B621" s="3" t="s">
        <v>995</v>
      </c>
      <c r="C621" s="3" t="s">
        <v>996</v>
      </c>
      <c r="D621" s="51" t="s">
        <v>997</v>
      </c>
    </row>
    <row r="622" spans="1:4" s="12" customFormat="1" ht="12.75">
      <c r="A622" s="256" t="s">
        <v>1026</v>
      </c>
      <c r="B622" s="256"/>
      <c r="C622" s="256"/>
      <c r="D622" s="256"/>
    </row>
    <row r="623" spans="1:4" s="87" customFormat="1" ht="12.75">
      <c r="A623" s="114">
        <v>1</v>
      </c>
      <c r="B623" s="209" t="s">
        <v>213</v>
      </c>
      <c r="C623" s="68">
        <v>2009</v>
      </c>
      <c r="D623" s="163">
        <v>3416</v>
      </c>
    </row>
    <row r="624" spans="1:4" s="87" customFormat="1" ht="12.75">
      <c r="A624" s="114">
        <v>2</v>
      </c>
      <c r="B624" s="209" t="s">
        <v>213</v>
      </c>
      <c r="C624" s="68">
        <v>2009</v>
      </c>
      <c r="D624" s="142">
        <v>3416</v>
      </c>
    </row>
    <row r="625" spans="1:4" s="87" customFormat="1" ht="12.75">
      <c r="A625" s="114">
        <v>3</v>
      </c>
      <c r="B625" s="209" t="s">
        <v>213</v>
      </c>
      <c r="C625" s="68">
        <v>2009</v>
      </c>
      <c r="D625" s="142">
        <v>3416</v>
      </c>
    </row>
    <row r="626" spans="1:4" s="87" customFormat="1" ht="12.75">
      <c r="A626" s="114">
        <v>4</v>
      </c>
      <c r="B626" s="209" t="s">
        <v>214</v>
      </c>
      <c r="C626" s="215" t="s">
        <v>187</v>
      </c>
      <c r="D626" s="217">
        <v>4148</v>
      </c>
    </row>
    <row r="627" spans="1:4" s="87" customFormat="1" ht="12.75">
      <c r="A627" s="114">
        <v>5</v>
      </c>
      <c r="B627" s="209" t="s">
        <v>214</v>
      </c>
      <c r="C627" s="215" t="s">
        <v>187</v>
      </c>
      <c r="D627" s="217">
        <v>4148</v>
      </c>
    </row>
    <row r="628" spans="1:4" s="87" customFormat="1" ht="12.75">
      <c r="A628" s="114">
        <v>6</v>
      </c>
      <c r="B628" s="209" t="s">
        <v>215</v>
      </c>
      <c r="C628" s="215" t="s">
        <v>187</v>
      </c>
      <c r="D628" s="217">
        <v>4514</v>
      </c>
    </row>
    <row r="629" spans="1:4" s="87" customFormat="1" ht="12.75">
      <c r="A629" s="114">
        <v>7</v>
      </c>
      <c r="B629" s="209" t="s">
        <v>215</v>
      </c>
      <c r="C629" s="215" t="s">
        <v>187</v>
      </c>
      <c r="D629" s="217">
        <v>4514</v>
      </c>
    </row>
    <row r="630" spans="1:4" s="87" customFormat="1" ht="12.75">
      <c r="A630" s="114">
        <v>8</v>
      </c>
      <c r="B630" s="209" t="s">
        <v>215</v>
      </c>
      <c r="C630" s="215" t="s">
        <v>187</v>
      </c>
      <c r="D630" s="217">
        <v>4514</v>
      </c>
    </row>
    <row r="631" spans="1:4" s="12" customFormat="1" ht="12.75">
      <c r="A631" s="2"/>
      <c r="B631" s="15" t="s">
        <v>876</v>
      </c>
      <c r="C631" s="2"/>
      <c r="D631" s="47">
        <f>SUM(D623:D630)</f>
        <v>32086</v>
      </c>
    </row>
    <row r="632" spans="1:4" s="12" customFormat="1" ht="12.75">
      <c r="A632" s="256" t="s">
        <v>1087</v>
      </c>
      <c r="B632" s="256"/>
      <c r="C632" s="256"/>
      <c r="D632" s="256"/>
    </row>
    <row r="633" spans="1:4" s="12" customFormat="1" ht="12.75">
      <c r="A633" s="2">
        <v>1</v>
      </c>
      <c r="B633" s="1" t="s">
        <v>1090</v>
      </c>
      <c r="C633" s="2">
        <v>2007</v>
      </c>
      <c r="D633" s="142">
        <v>1990</v>
      </c>
    </row>
    <row r="634" spans="1:4" s="12" customFormat="1" ht="12.75">
      <c r="A634" s="2">
        <v>2</v>
      </c>
      <c r="B634" s="1" t="s">
        <v>1090</v>
      </c>
      <c r="C634" s="2">
        <v>2008</v>
      </c>
      <c r="D634" s="142">
        <v>2500</v>
      </c>
    </row>
    <row r="635" spans="1:4" s="9" customFormat="1" ht="13.5" customHeight="1">
      <c r="A635" s="2">
        <v>3</v>
      </c>
      <c r="B635" s="1" t="s">
        <v>1090</v>
      </c>
      <c r="C635" s="2">
        <v>2008</v>
      </c>
      <c r="D635" s="142">
        <v>3680</v>
      </c>
    </row>
    <row r="636" spans="1:4" s="12" customFormat="1" ht="12.75">
      <c r="A636" s="2"/>
      <c r="B636" s="15" t="s">
        <v>876</v>
      </c>
      <c r="C636" s="2"/>
      <c r="D636" s="33">
        <f>SUM(D633:D635)</f>
        <v>8170</v>
      </c>
    </row>
    <row r="637" spans="1:4" s="12" customFormat="1" ht="12.75">
      <c r="A637" s="256" t="s">
        <v>64</v>
      </c>
      <c r="B637" s="256"/>
      <c r="C637" s="256"/>
      <c r="D637" s="256"/>
    </row>
    <row r="638" spans="1:4" s="12" customFormat="1" ht="12.75">
      <c r="A638" s="2">
        <v>1</v>
      </c>
      <c r="B638" s="1" t="s">
        <v>69</v>
      </c>
      <c r="C638" s="2">
        <v>2009</v>
      </c>
      <c r="D638" s="142">
        <v>1584.78</v>
      </c>
    </row>
    <row r="639" spans="1:4" s="12" customFormat="1" ht="13.5" customHeight="1">
      <c r="A639" s="141"/>
      <c r="B639" s="277" t="s">
        <v>876</v>
      </c>
      <c r="C639" s="277" t="s">
        <v>883</v>
      </c>
      <c r="D639" s="33">
        <f>SUM(D638:D638)</f>
        <v>1584.78</v>
      </c>
    </row>
    <row r="640" spans="1:4" s="12" customFormat="1" ht="13.5" customHeight="1">
      <c r="A640" s="256" t="s">
        <v>1</v>
      </c>
      <c r="B640" s="256"/>
      <c r="C640" s="256"/>
      <c r="D640" s="256"/>
    </row>
    <row r="641" spans="1:4" s="12" customFormat="1" ht="12.75">
      <c r="A641" s="2">
        <v>1</v>
      </c>
      <c r="B641" s="1" t="s">
        <v>2</v>
      </c>
      <c r="C641" s="2">
        <v>2010</v>
      </c>
      <c r="D641" s="142">
        <v>2999</v>
      </c>
    </row>
    <row r="642" spans="1:4" s="12" customFormat="1" ht="13.5" customHeight="1">
      <c r="A642" s="2">
        <v>2</v>
      </c>
      <c r="B642" s="1" t="s">
        <v>1129</v>
      </c>
      <c r="C642" s="2">
        <v>2007</v>
      </c>
      <c r="D642" s="142">
        <v>919</v>
      </c>
    </row>
    <row r="643" spans="1:4" s="12" customFormat="1" ht="13.5" customHeight="1">
      <c r="A643" s="277" t="s">
        <v>876</v>
      </c>
      <c r="B643" s="277" t="s">
        <v>883</v>
      </c>
      <c r="C643" s="2"/>
      <c r="D643" s="33">
        <f>SUM(D641:D642)</f>
        <v>3918</v>
      </c>
    </row>
    <row r="644" spans="1:4" s="12" customFormat="1" ht="13.5" customHeight="1">
      <c r="A644" s="256" t="s">
        <v>8</v>
      </c>
      <c r="B644" s="256"/>
      <c r="C644" s="256"/>
      <c r="D644" s="256"/>
    </row>
    <row r="645" spans="1:4" s="12" customFormat="1" ht="13.5" customHeight="1">
      <c r="A645" s="2">
        <v>1</v>
      </c>
      <c r="B645" s="1" t="s">
        <v>682</v>
      </c>
      <c r="C645" s="2">
        <v>2009</v>
      </c>
      <c r="D645" s="142">
        <v>3292.67</v>
      </c>
    </row>
    <row r="646" spans="1:4" s="12" customFormat="1" ht="12.75">
      <c r="A646" s="2">
        <v>2</v>
      </c>
      <c r="B646" s="1" t="s">
        <v>683</v>
      </c>
      <c r="C646" s="2">
        <v>2010</v>
      </c>
      <c r="D646" s="142">
        <v>1699</v>
      </c>
    </row>
    <row r="647" spans="1:4" s="12" customFormat="1" ht="12.75" customHeight="1">
      <c r="A647" s="2"/>
      <c r="B647" s="277" t="s">
        <v>907</v>
      </c>
      <c r="C647" s="277"/>
      <c r="D647" s="47">
        <f>SUM(D645:D646)</f>
        <v>4991.67</v>
      </c>
    </row>
    <row r="648" spans="1:4" s="12" customFormat="1" ht="12.75">
      <c r="A648" s="256" t="s">
        <v>9</v>
      </c>
      <c r="B648" s="256"/>
      <c r="C648" s="256"/>
      <c r="D648" s="256"/>
    </row>
    <row r="649" spans="1:4" s="12" customFormat="1" ht="12.75">
      <c r="A649" s="2">
        <v>1</v>
      </c>
      <c r="B649" s="1" t="s">
        <v>16</v>
      </c>
      <c r="C649" s="2">
        <v>2010</v>
      </c>
      <c r="D649" s="142">
        <v>3000</v>
      </c>
    </row>
    <row r="650" spans="1:4" s="9" customFormat="1" ht="12.75">
      <c r="A650" s="2"/>
      <c r="B650" s="15" t="s">
        <v>876</v>
      </c>
      <c r="C650" s="2"/>
      <c r="D650" s="33">
        <f>SUM(D649)</f>
        <v>3000</v>
      </c>
    </row>
    <row r="651" spans="1:4" s="9" customFormat="1" ht="12.75">
      <c r="A651" s="256" t="s">
        <v>26</v>
      </c>
      <c r="B651" s="256"/>
      <c r="C651" s="256"/>
      <c r="D651" s="256"/>
    </row>
    <row r="652" spans="1:4" s="9" customFormat="1" ht="12.75">
      <c r="A652" s="132">
        <v>1</v>
      </c>
      <c r="B652" s="131" t="s">
        <v>34</v>
      </c>
      <c r="C652" s="132">
        <v>2008</v>
      </c>
      <c r="D652" s="168">
        <v>2033</v>
      </c>
    </row>
    <row r="653" spans="1:4" s="22" customFormat="1" ht="12.75">
      <c r="A653" s="132">
        <v>2</v>
      </c>
      <c r="B653" s="131" t="s">
        <v>35</v>
      </c>
      <c r="C653" s="132">
        <v>2010</v>
      </c>
      <c r="D653" s="168">
        <v>599</v>
      </c>
    </row>
    <row r="654" spans="1:4" s="12" customFormat="1" ht="12.75">
      <c r="A654" s="132">
        <v>3</v>
      </c>
      <c r="B654" s="131" t="s">
        <v>36</v>
      </c>
      <c r="C654" s="132">
        <v>2010</v>
      </c>
      <c r="D654" s="168">
        <v>599</v>
      </c>
    </row>
    <row r="655" spans="1:4" s="12" customFormat="1" ht="12.75">
      <c r="A655" s="282" t="s">
        <v>876</v>
      </c>
      <c r="B655" s="282"/>
      <c r="C655" s="135"/>
      <c r="D655" s="136">
        <f>SUM(D652:D654)</f>
        <v>3231</v>
      </c>
    </row>
    <row r="656" spans="1:4" s="12" customFormat="1" ht="12.75">
      <c r="A656" s="256" t="s">
        <v>37</v>
      </c>
      <c r="B656" s="256"/>
      <c r="C656" s="256"/>
      <c r="D656" s="256"/>
    </row>
    <row r="657" spans="1:4" s="12" customFormat="1" ht="12.75">
      <c r="A657" s="2">
        <v>1</v>
      </c>
      <c r="B657" s="1" t="s">
        <v>1129</v>
      </c>
      <c r="C657" s="2">
        <v>2007</v>
      </c>
      <c r="D657" s="142">
        <v>694.78</v>
      </c>
    </row>
    <row r="658" spans="1:6" s="12" customFormat="1" ht="12.75">
      <c r="A658" s="2">
        <v>2</v>
      </c>
      <c r="B658" s="1" t="s">
        <v>52</v>
      </c>
      <c r="C658" s="2">
        <v>2008</v>
      </c>
      <c r="D658" s="142">
        <v>716.14</v>
      </c>
      <c r="F658" s="13"/>
    </row>
    <row r="659" spans="1:6" s="12" customFormat="1" ht="12.75">
      <c r="A659" s="2">
        <v>3</v>
      </c>
      <c r="B659" s="1" t="s">
        <v>53</v>
      </c>
      <c r="C659" s="2">
        <v>2007</v>
      </c>
      <c r="D659" s="142">
        <v>1826</v>
      </c>
      <c r="F659" s="13"/>
    </row>
    <row r="660" spans="1:6" s="12" customFormat="1" ht="12.75">
      <c r="A660" s="2"/>
      <c r="B660" s="15" t="s">
        <v>876</v>
      </c>
      <c r="C660" s="2"/>
      <c r="D660" s="33">
        <f>SUM(D657:D659)</f>
        <v>3236.92</v>
      </c>
      <c r="F660" s="13"/>
    </row>
    <row r="661" spans="1:4" s="12" customFormat="1" ht="12.75">
      <c r="A661" s="256" t="s">
        <v>71</v>
      </c>
      <c r="B661" s="256"/>
      <c r="C661" s="256"/>
      <c r="D661" s="256"/>
    </row>
    <row r="662" spans="1:4" s="12" customFormat="1" ht="12.75">
      <c r="A662" s="2">
        <v>1</v>
      </c>
      <c r="B662" s="1" t="s">
        <v>75</v>
      </c>
      <c r="C662" s="2">
        <v>2010</v>
      </c>
      <c r="D662" s="142">
        <v>279</v>
      </c>
    </row>
    <row r="663" spans="1:4" s="12" customFormat="1" ht="12.75">
      <c r="A663" s="2">
        <v>2</v>
      </c>
      <c r="B663" s="1" t="s">
        <v>75</v>
      </c>
      <c r="C663" s="2">
        <v>2010</v>
      </c>
      <c r="D663" s="142">
        <v>279</v>
      </c>
    </row>
    <row r="664" spans="1:4" s="12" customFormat="1" ht="12.75">
      <c r="A664" s="2">
        <v>3</v>
      </c>
      <c r="B664" s="1" t="s">
        <v>70</v>
      </c>
      <c r="C664" s="2">
        <v>2010</v>
      </c>
      <c r="D664" s="142">
        <v>399</v>
      </c>
    </row>
    <row r="665" spans="1:4" s="12" customFormat="1" ht="12.75">
      <c r="A665" s="2">
        <v>4</v>
      </c>
      <c r="B665" s="1" t="s">
        <v>76</v>
      </c>
      <c r="C665" s="2">
        <v>2008</v>
      </c>
      <c r="D665" s="142">
        <v>249</v>
      </c>
    </row>
    <row r="666" spans="1:4" s="12" customFormat="1" ht="12.75">
      <c r="A666" s="2"/>
      <c r="B666" s="15" t="s">
        <v>876</v>
      </c>
      <c r="C666" s="2"/>
      <c r="D666" s="45">
        <f>SUM(D662:D665)</f>
        <v>1206</v>
      </c>
    </row>
    <row r="667" spans="1:4" s="12" customFormat="1" ht="12.75">
      <c r="A667" s="256" t="s">
        <v>84</v>
      </c>
      <c r="B667" s="256"/>
      <c r="C667" s="256"/>
      <c r="D667" s="256"/>
    </row>
    <row r="668" spans="1:4" s="12" customFormat="1" ht="12.75">
      <c r="A668" s="132">
        <v>1</v>
      </c>
      <c r="B668" s="131" t="s">
        <v>94</v>
      </c>
      <c r="C668" s="132">
        <v>2008</v>
      </c>
      <c r="D668" s="170">
        <v>3499</v>
      </c>
    </row>
    <row r="669" spans="1:4" s="12" customFormat="1" ht="17.25" customHeight="1">
      <c r="A669" s="132">
        <v>2</v>
      </c>
      <c r="B669" s="131" t="s">
        <v>95</v>
      </c>
      <c r="C669" s="132">
        <v>2009</v>
      </c>
      <c r="D669" s="170">
        <v>2500</v>
      </c>
    </row>
    <row r="670" spans="1:4" s="12" customFormat="1" ht="17.25" customHeight="1">
      <c r="A670" s="132">
        <v>3</v>
      </c>
      <c r="B670" s="131" t="s">
        <v>92</v>
      </c>
      <c r="C670" s="132">
        <v>2010</v>
      </c>
      <c r="D670" s="170">
        <v>899</v>
      </c>
    </row>
    <row r="671" spans="1:4" s="12" customFormat="1" ht="12.75">
      <c r="A671" s="132">
        <v>4</v>
      </c>
      <c r="B671" s="131" t="s">
        <v>89</v>
      </c>
      <c r="C671" s="132">
        <v>2008</v>
      </c>
      <c r="D671" s="170">
        <v>5749.99</v>
      </c>
    </row>
    <row r="672" spans="1:4" s="12" customFormat="1" ht="12.75">
      <c r="A672" s="2"/>
      <c r="B672" s="15" t="s">
        <v>876</v>
      </c>
      <c r="C672" s="2"/>
      <c r="D672" s="45">
        <f>SUM(D668:D671)</f>
        <v>12647.99</v>
      </c>
    </row>
    <row r="673" spans="1:4" s="12" customFormat="1" ht="12.75">
      <c r="A673" s="256" t="s">
        <v>108</v>
      </c>
      <c r="B673" s="256"/>
      <c r="C673" s="256"/>
      <c r="D673" s="256"/>
    </row>
    <row r="674" spans="1:4" s="9" customFormat="1" ht="12.75">
      <c r="A674" s="2">
        <v>1</v>
      </c>
      <c r="B674" s="1" t="s">
        <v>117</v>
      </c>
      <c r="C674" s="2">
        <v>2008</v>
      </c>
      <c r="D674" s="142">
        <v>500</v>
      </c>
    </row>
    <row r="675" spans="1:4" s="12" customFormat="1" ht="12.75">
      <c r="A675" s="2">
        <v>2</v>
      </c>
      <c r="B675" s="1" t="s">
        <v>109</v>
      </c>
      <c r="C675" s="2">
        <v>2007</v>
      </c>
      <c r="D675" s="142">
        <v>1999</v>
      </c>
    </row>
    <row r="676" spans="1:4" s="12" customFormat="1" ht="12.75">
      <c r="A676" s="2">
        <v>3</v>
      </c>
      <c r="B676" s="1" t="s">
        <v>115</v>
      </c>
      <c r="C676" s="2">
        <v>2009</v>
      </c>
      <c r="D676" s="142">
        <v>3000</v>
      </c>
    </row>
    <row r="677" spans="1:4" s="12" customFormat="1" ht="12.75">
      <c r="A677" s="2"/>
      <c r="B677" s="15" t="s">
        <v>876</v>
      </c>
      <c r="C677" s="2"/>
      <c r="D677" s="45">
        <f>SUM(D674:D676)</f>
        <v>5499</v>
      </c>
    </row>
    <row r="678" spans="1:4" s="12" customFormat="1" ht="12.75">
      <c r="A678" s="256" t="s">
        <v>124</v>
      </c>
      <c r="B678" s="256"/>
      <c r="C678" s="256"/>
      <c r="D678" s="256"/>
    </row>
    <row r="679" spans="1:4" s="12" customFormat="1" ht="12.75">
      <c r="A679" s="2">
        <v>1</v>
      </c>
      <c r="B679" s="1" t="s">
        <v>432</v>
      </c>
      <c r="C679" s="2">
        <v>2007</v>
      </c>
      <c r="D679" s="44">
        <v>1830</v>
      </c>
    </row>
    <row r="680" spans="1:4" s="12" customFormat="1" ht="12.75">
      <c r="A680" s="2">
        <v>2</v>
      </c>
      <c r="B680" s="1" t="s">
        <v>433</v>
      </c>
      <c r="C680" s="2">
        <v>2011</v>
      </c>
      <c r="D680" s="44">
        <v>2099</v>
      </c>
    </row>
    <row r="681" spans="1:4" s="12" customFormat="1" ht="12.75">
      <c r="A681" s="2">
        <v>3</v>
      </c>
      <c r="B681" s="1" t="s">
        <v>434</v>
      </c>
      <c r="C681" s="2">
        <v>2008</v>
      </c>
      <c r="D681" s="44">
        <v>1120</v>
      </c>
    </row>
    <row r="682" spans="1:4" s="12" customFormat="1" ht="12.75">
      <c r="A682" s="2">
        <v>4</v>
      </c>
      <c r="B682" s="1" t="s">
        <v>436</v>
      </c>
      <c r="C682" s="2">
        <v>2011</v>
      </c>
      <c r="D682" s="44">
        <v>9900</v>
      </c>
    </row>
    <row r="683" spans="1:4" s="12" customFormat="1" ht="12.75">
      <c r="A683" s="2"/>
      <c r="B683" s="15" t="s">
        <v>876</v>
      </c>
      <c r="C683" s="2"/>
      <c r="D683" s="45">
        <f>SUM(D679:D682)</f>
        <v>14949</v>
      </c>
    </row>
    <row r="684" spans="1:4" s="12" customFormat="1" ht="12.75">
      <c r="A684" s="256" t="s">
        <v>125</v>
      </c>
      <c r="B684" s="256"/>
      <c r="C684" s="256"/>
      <c r="D684" s="256"/>
    </row>
    <row r="685" spans="1:4" s="12" customFormat="1" ht="12.75">
      <c r="A685" s="2">
        <v>1</v>
      </c>
      <c r="B685" s="1" t="s">
        <v>238</v>
      </c>
      <c r="C685" s="2">
        <v>2007</v>
      </c>
      <c r="D685" s="142">
        <v>2318</v>
      </c>
    </row>
    <row r="686" spans="1:4" s="12" customFormat="1" ht="12.75">
      <c r="A686" s="2">
        <v>2</v>
      </c>
      <c r="B686" s="1" t="s">
        <v>238</v>
      </c>
      <c r="C686" s="2">
        <v>2007</v>
      </c>
      <c r="D686" s="142">
        <v>2318</v>
      </c>
    </row>
    <row r="687" spans="1:4" s="12" customFormat="1" ht="12.75">
      <c r="A687" s="2">
        <v>3</v>
      </c>
      <c r="B687" s="1" t="s">
        <v>238</v>
      </c>
      <c r="C687" s="2">
        <v>2007</v>
      </c>
      <c r="D687" s="142">
        <v>3263</v>
      </c>
    </row>
    <row r="688" spans="1:4" s="12" customFormat="1" ht="12.75">
      <c r="A688" s="2">
        <v>4</v>
      </c>
      <c r="B688" s="1" t="s">
        <v>239</v>
      </c>
      <c r="C688" s="2">
        <v>2010</v>
      </c>
      <c r="D688" s="142">
        <v>4466</v>
      </c>
    </row>
    <row r="689" spans="1:4" s="12" customFormat="1" ht="12.75">
      <c r="A689" s="2">
        <v>5</v>
      </c>
      <c r="B689" s="1" t="s">
        <v>231</v>
      </c>
      <c r="C689" s="2">
        <v>2007</v>
      </c>
      <c r="D689" s="142">
        <v>1830</v>
      </c>
    </row>
    <row r="690" spans="1:4" s="12" customFormat="1" ht="12.75">
      <c r="A690" s="2"/>
      <c r="B690" s="15" t="s">
        <v>876</v>
      </c>
      <c r="C690" s="2"/>
      <c r="D690" s="45">
        <f>SUM(D685:D689)</f>
        <v>14195</v>
      </c>
    </row>
    <row r="691" spans="1:4" s="12" customFormat="1" ht="12.75">
      <c r="A691" s="256" t="s">
        <v>252</v>
      </c>
      <c r="B691" s="256"/>
      <c r="C691" s="256"/>
      <c r="D691" s="256"/>
    </row>
    <row r="692" spans="1:4" s="12" customFormat="1" ht="12.75">
      <c r="A692" s="2">
        <v>1</v>
      </c>
      <c r="B692" s="1" t="s">
        <v>833</v>
      </c>
      <c r="C692" s="2">
        <v>2011</v>
      </c>
      <c r="D692" s="142">
        <v>8286.25</v>
      </c>
    </row>
    <row r="693" spans="1:4" s="12" customFormat="1" ht="12.75">
      <c r="A693" s="2">
        <v>2</v>
      </c>
      <c r="B693" s="1" t="s">
        <v>266</v>
      </c>
      <c r="C693" s="2">
        <v>2007</v>
      </c>
      <c r="D693" s="142">
        <v>1990</v>
      </c>
    </row>
    <row r="694" spans="1:4" s="12" customFormat="1" ht="12.75">
      <c r="A694" s="2">
        <v>3</v>
      </c>
      <c r="B694" s="1" t="s">
        <v>267</v>
      </c>
      <c r="C694" s="2">
        <v>2007</v>
      </c>
      <c r="D694" s="142">
        <v>3500</v>
      </c>
    </row>
    <row r="695" spans="1:4" s="12" customFormat="1" ht="12.75">
      <c r="A695" s="2">
        <v>4</v>
      </c>
      <c r="B695" s="1" t="s">
        <v>834</v>
      </c>
      <c r="C695" s="2">
        <v>2011</v>
      </c>
      <c r="D695" s="142">
        <v>125731</v>
      </c>
    </row>
    <row r="696" spans="1:4" s="12" customFormat="1" ht="12.75">
      <c r="A696" s="2">
        <v>5</v>
      </c>
      <c r="B696" s="1" t="s">
        <v>255</v>
      </c>
      <c r="C696" s="2">
        <v>2008</v>
      </c>
      <c r="D696" s="142">
        <v>1328.99</v>
      </c>
    </row>
    <row r="697" spans="1:4" s="12" customFormat="1" ht="12.75">
      <c r="A697" s="2">
        <v>6</v>
      </c>
      <c r="B697" s="1" t="s">
        <v>256</v>
      </c>
      <c r="C697" s="2">
        <v>2008</v>
      </c>
      <c r="D697" s="142">
        <v>799</v>
      </c>
    </row>
    <row r="698" spans="1:4" s="12" customFormat="1" ht="12.75">
      <c r="A698" s="2">
        <v>7</v>
      </c>
      <c r="B698" s="1" t="s">
        <v>257</v>
      </c>
      <c r="C698" s="2">
        <v>2008</v>
      </c>
      <c r="D698" s="142">
        <v>3129.94</v>
      </c>
    </row>
    <row r="699" spans="1:4" s="12" customFormat="1" ht="12.75">
      <c r="A699" s="2">
        <v>8</v>
      </c>
      <c r="B699" s="1" t="s">
        <v>835</v>
      </c>
      <c r="C699" s="2">
        <v>2008</v>
      </c>
      <c r="D699" s="142">
        <v>2400.08</v>
      </c>
    </row>
    <row r="700" spans="1:4" s="12" customFormat="1" ht="12.75">
      <c r="A700" s="2">
        <v>9</v>
      </c>
      <c r="B700" s="1" t="s">
        <v>836</v>
      </c>
      <c r="C700" s="2">
        <v>2011</v>
      </c>
      <c r="D700" s="142">
        <v>3774.22</v>
      </c>
    </row>
    <row r="701" spans="1:4" s="12" customFormat="1" ht="17.25" customHeight="1">
      <c r="A701" s="2"/>
      <c r="B701" s="15" t="s">
        <v>876</v>
      </c>
      <c r="C701" s="2"/>
      <c r="D701" s="45">
        <f>SUM(D692:D700)</f>
        <v>150939.47999999998</v>
      </c>
    </row>
    <row r="702" spans="1:4" s="12" customFormat="1" ht="12.75">
      <c r="A702" s="256" t="s">
        <v>1056</v>
      </c>
      <c r="B702" s="256"/>
      <c r="C702" s="256"/>
      <c r="D702" s="256"/>
    </row>
    <row r="703" spans="1:4" s="12" customFormat="1" ht="12.75">
      <c r="A703" s="2">
        <v>1</v>
      </c>
      <c r="B703" s="1" t="s">
        <v>306</v>
      </c>
      <c r="C703" s="2">
        <v>2010</v>
      </c>
      <c r="D703" s="142">
        <v>2704.84</v>
      </c>
    </row>
    <row r="704" spans="1:4" s="12" customFormat="1" ht="12.75">
      <c r="A704" s="2">
        <v>2</v>
      </c>
      <c r="B704" s="1" t="s">
        <v>307</v>
      </c>
      <c r="C704" s="2">
        <v>2009</v>
      </c>
      <c r="D704" s="142">
        <v>2911.44</v>
      </c>
    </row>
    <row r="705" spans="1:4" s="12" customFormat="1" ht="12.75">
      <c r="A705" s="2">
        <v>3</v>
      </c>
      <c r="B705" s="1" t="s">
        <v>308</v>
      </c>
      <c r="C705" s="2">
        <v>2008</v>
      </c>
      <c r="D705" s="142">
        <v>2397.33</v>
      </c>
    </row>
    <row r="706" spans="1:4" s="12" customFormat="1" ht="12.75">
      <c r="A706" s="2">
        <v>4</v>
      </c>
      <c r="B706" s="1" t="s">
        <v>309</v>
      </c>
      <c r="C706" s="2">
        <v>2008</v>
      </c>
      <c r="D706" s="142">
        <v>3182.2</v>
      </c>
    </row>
    <row r="707" spans="1:4" s="12" customFormat="1" ht="12.75">
      <c r="A707" s="2">
        <v>5</v>
      </c>
      <c r="B707" s="1" t="s">
        <v>310</v>
      </c>
      <c r="C707" s="2">
        <v>2008</v>
      </c>
      <c r="D707" s="142">
        <v>2797</v>
      </c>
    </row>
    <row r="708" spans="1:4" s="12" customFormat="1" ht="12.75">
      <c r="A708" s="2">
        <v>6</v>
      </c>
      <c r="B708" s="1" t="s">
        <v>311</v>
      </c>
      <c r="C708" s="2">
        <v>2010</v>
      </c>
      <c r="D708" s="142">
        <v>2030.43</v>
      </c>
    </row>
    <row r="709" spans="1:4" s="12" customFormat="1" ht="12.75">
      <c r="A709" s="2">
        <v>7</v>
      </c>
      <c r="B709" s="1" t="s">
        <v>314</v>
      </c>
      <c r="C709" s="2">
        <v>2009</v>
      </c>
      <c r="D709" s="142">
        <v>648.98</v>
      </c>
    </row>
    <row r="710" spans="1:4" s="12" customFormat="1" ht="12.75">
      <c r="A710" s="2">
        <v>8</v>
      </c>
      <c r="B710" s="1" t="s">
        <v>837</v>
      </c>
      <c r="C710" s="2">
        <v>2011</v>
      </c>
      <c r="D710" s="142">
        <v>125731</v>
      </c>
    </row>
    <row r="711" spans="1:4" s="12" customFormat="1" ht="12.75">
      <c r="A711" s="2">
        <v>9</v>
      </c>
      <c r="B711" s="1" t="s">
        <v>838</v>
      </c>
      <c r="C711" s="2">
        <v>2011</v>
      </c>
      <c r="D711" s="142">
        <v>56072.12</v>
      </c>
    </row>
    <row r="712" spans="1:4" s="12" customFormat="1" ht="12.75">
      <c r="A712" s="2">
        <v>10</v>
      </c>
      <c r="B712" s="1" t="s">
        <v>315</v>
      </c>
      <c r="C712" s="2">
        <v>2011</v>
      </c>
      <c r="D712" s="142">
        <v>8286.35</v>
      </c>
    </row>
    <row r="713" spans="1:4" s="12" customFormat="1" ht="12.75">
      <c r="A713" s="2">
        <v>11</v>
      </c>
      <c r="B713" s="1" t="s">
        <v>316</v>
      </c>
      <c r="C713" s="2">
        <v>2011</v>
      </c>
      <c r="D713" s="142">
        <v>3774.22</v>
      </c>
    </row>
    <row r="714" spans="1:4" s="12" customFormat="1" ht="12.75">
      <c r="A714" s="2">
        <v>12</v>
      </c>
      <c r="B714" s="1" t="s">
        <v>299</v>
      </c>
      <c r="C714" s="2">
        <v>2011</v>
      </c>
      <c r="D714" s="142">
        <v>45247.05</v>
      </c>
    </row>
    <row r="715" spans="1:4" s="12" customFormat="1" ht="12.75">
      <c r="A715" s="2">
        <v>13</v>
      </c>
      <c r="B715" s="1" t="s">
        <v>286</v>
      </c>
      <c r="C715" s="2">
        <v>2009</v>
      </c>
      <c r="D715" s="142">
        <v>1020.01</v>
      </c>
    </row>
    <row r="716" spans="1:4" s="12" customFormat="1" ht="12.75">
      <c r="A716" s="2">
        <v>14</v>
      </c>
      <c r="B716" s="1" t="s">
        <v>839</v>
      </c>
      <c r="C716" s="2">
        <v>2010</v>
      </c>
      <c r="D716" s="142">
        <v>3960</v>
      </c>
    </row>
    <row r="717" spans="1:4" s="12" customFormat="1" ht="12.75">
      <c r="A717" s="2">
        <v>15</v>
      </c>
      <c r="B717" s="1" t="s">
        <v>282</v>
      </c>
      <c r="C717" s="2">
        <v>2007</v>
      </c>
      <c r="D717" s="142">
        <v>5000</v>
      </c>
    </row>
    <row r="718" spans="1:4" s="12" customFormat="1" ht="12.75">
      <c r="A718" s="2">
        <v>16</v>
      </c>
      <c r="B718" s="1" t="s">
        <v>283</v>
      </c>
      <c r="C718" s="2">
        <v>2008</v>
      </c>
      <c r="D718" s="142">
        <v>1830</v>
      </c>
    </row>
    <row r="719" spans="1:4" s="12" customFormat="1" ht="12.75">
      <c r="A719" s="2">
        <v>17</v>
      </c>
      <c r="B719" s="66" t="s">
        <v>279</v>
      </c>
      <c r="C719" s="68">
        <v>2008</v>
      </c>
      <c r="D719" s="163">
        <v>5000</v>
      </c>
    </row>
    <row r="720" spans="1:4" s="12" customFormat="1" ht="12.75">
      <c r="A720" s="2">
        <v>18</v>
      </c>
      <c r="B720" s="1" t="s">
        <v>298</v>
      </c>
      <c r="C720" s="2">
        <v>2011</v>
      </c>
      <c r="D720" s="142">
        <v>639</v>
      </c>
    </row>
    <row r="721" spans="1:4" s="12" customFormat="1" ht="12.75">
      <c r="A721" s="2"/>
      <c r="B721" s="15" t="s">
        <v>876</v>
      </c>
      <c r="C721" s="2"/>
      <c r="D721" s="45">
        <f>SUM(D703:D720)</f>
        <v>273231.97000000003</v>
      </c>
    </row>
    <row r="722" spans="1:4" s="12" customFormat="1" ht="12.75">
      <c r="A722" s="256" t="s">
        <v>319</v>
      </c>
      <c r="B722" s="256"/>
      <c r="C722" s="256"/>
      <c r="D722" s="256"/>
    </row>
    <row r="723" spans="1:4" s="12" customFormat="1" ht="12.75">
      <c r="A723" s="74">
        <v>1</v>
      </c>
      <c r="B723" s="73" t="s">
        <v>377</v>
      </c>
      <c r="C723" s="74">
        <v>2007</v>
      </c>
      <c r="D723" s="142">
        <v>3103.2</v>
      </c>
    </row>
    <row r="724" spans="1:4" s="12" customFormat="1" ht="12.75">
      <c r="A724" s="74">
        <v>2</v>
      </c>
      <c r="B724" s="73" t="s">
        <v>378</v>
      </c>
      <c r="C724" s="74">
        <v>2008</v>
      </c>
      <c r="D724" s="142">
        <v>549</v>
      </c>
    </row>
    <row r="725" spans="1:4" s="12" customFormat="1" ht="12.75">
      <c r="A725" s="74">
        <v>3</v>
      </c>
      <c r="B725" s="73" t="s">
        <v>379</v>
      </c>
      <c r="C725" s="74">
        <v>2008</v>
      </c>
      <c r="D725" s="142">
        <v>2562</v>
      </c>
    </row>
    <row r="726" spans="1:4" s="12" customFormat="1" ht="12.75">
      <c r="A726" s="74">
        <v>4</v>
      </c>
      <c r="B726" s="73" t="s">
        <v>380</v>
      </c>
      <c r="C726" s="74">
        <v>2008</v>
      </c>
      <c r="D726" s="142">
        <v>2397.3</v>
      </c>
    </row>
    <row r="727" spans="1:4" s="12" customFormat="1" ht="12.75">
      <c r="A727" s="74">
        <v>5</v>
      </c>
      <c r="B727" s="73" t="s">
        <v>381</v>
      </c>
      <c r="C727" s="74">
        <v>2009</v>
      </c>
      <c r="D727" s="142">
        <v>1750</v>
      </c>
    </row>
    <row r="728" spans="1:4" s="12" customFormat="1" ht="12.75">
      <c r="A728" s="74">
        <v>6</v>
      </c>
      <c r="B728" s="73" t="s">
        <v>382</v>
      </c>
      <c r="C728" s="74">
        <v>2010</v>
      </c>
      <c r="D728" s="142">
        <v>2436</v>
      </c>
    </row>
    <row r="729" spans="1:4" s="12" customFormat="1" ht="12.75">
      <c r="A729" s="74">
        <v>7</v>
      </c>
      <c r="B729" s="73" t="s">
        <v>383</v>
      </c>
      <c r="C729" s="74">
        <v>2010</v>
      </c>
      <c r="D729" s="142">
        <v>1580</v>
      </c>
    </row>
    <row r="730" spans="1:4" s="12" customFormat="1" ht="12.75">
      <c r="A730" s="74">
        <v>8</v>
      </c>
      <c r="B730" s="73" t="s">
        <v>364</v>
      </c>
      <c r="C730" s="74">
        <v>2008</v>
      </c>
      <c r="D730" s="142">
        <v>1830</v>
      </c>
    </row>
    <row r="731" spans="1:4" s="12" customFormat="1" ht="12.75">
      <c r="A731" s="74">
        <v>9</v>
      </c>
      <c r="B731" s="73" t="s">
        <v>143</v>
      </c>
      <c r="C731" s="74">
        <v>2009</v>
      </c>
      <c r="D731" s="142">
        <v>1231</v>
      </c>
    </row>
    <row r="732" spans="1:4" s="12" customFormat="1" ht="12.75">
      <c r="A732" s="74">
        <v>10</v>
      </c>
      <c r="B732" s="73" t="s">
        <v>346</v>
      </c>
      <c r="C732" s="74">
        <v>2007</v>
      </c>
      <c r="D732" s="142">
        <v>1830</v>
      </c>
    </row>
    <row r="733" spans="1:4" s="12" customFormat="1" ht="12.75">
      <c r="A733" s="2"/>
      <c r="B733" s="15" t="s">
        <v>876</v>
      </c>
      <c r="C733" s="2"/>
      <c r="D733" s="45">
        <f>SUM(D723:D732)</f>
        <v>19268.5</v>
      </c>
    </row>
    <row r="734" spans="1:4" s="12" customFormat="1" ht="12.75">
      <c r="A734" s="256" t="s">
        <v>145</v>
      </c>
      <c r="B734" s="256"/>
      <c r="C734" s="256"/>
      <c r="D734" s="256"/>
    </row>
    <row r="735" spans="1:4" s="12" customFormat="1" ht="12.75">
      <c r="A735" s="68">
        <v>1</v>
      </c>
      <c r="B735" s="66" t="s">
        <v>748</v>
      </c>
      <c r="C735" s="68">
        <v>2007</v>
      </c>
      <c r="D735" s="163">
        <v>2500</v>
      </c>
    </row>
    <row r="736" spans="1:4" s="12" customFormat="1" ht="12.75">
      <c r="A736" s="2">
        <v>2</v>
      </c>
      <c r="B736" s="1" t="s">
        <v>840</v>
      </c>
      <c r="C736" s="2">
        <v>2007</v>
      </c>
      <c r="D736" s="142">
        <v>1999.99</v>
      </c>
    </row>
    <row r="737" spans="1:4" s="12" customFormat="1" ht="25.5">
      <c r="A737" s="68">
        <v>3</v>
      </c>
      <c r="B737" s="1" t="s">
        <v>749</v>
      </c>
      <c r="C737" s="2">
        <v>2008</v>
      </c>
      <c r="D737" s="142">
        <v>2377.3</v>
      </c>
    </row>
    <row r="738" spans="1:4" s="12" customFormat="1" ht="17.25" customHeight="1">
      <c r="A738" s="2">
        <v>4</v>
      </c>
      <c r="B738" s="1" t="s">
        <v>750</v>
      </c>
      <c r="C738" s="2">
        <v>2008</v>
      </c>
      <c r="D738" s="142">
        <v>529</v>
      </c>
    </row>
    <row r="739" spans="1:4" s="12" customFormat="1" ht="12.75">
      <c r="A739" s="68">
        <v>5</v>
      </c>
      <c r="B739" s="1" t="s">
        <v>750</v>
      </c>
      <c r="C739" s="2">
        <v>2008</v>
      </c>
      <c r="D739" s="142">
        <v>529</v>
      </c>
    </row>
    <row r="740" spans="1:4" s="12" customFormat="1" ht="12.75">
      <c r="A740" s="2">
        <v>6</v>
      </c>
      <c r="B740" s="1" t="s">
        <v>750</v>
      </c>
      <c r="C740" s="2">
        <v>2008</v>
      </c>
      <c r="D740" s="142">
        <v>529</v>
      </c>
    </row>
    <row r="741" spans="1:4" s="12" customFormat="1" ht="12.75">
      <c r="A741" s="68">
        <v>7</v>
      </c>
      <c r="B741" s="1" t="s">
        <v>750</v>
      </c>
      <c r="C741" s="2">
        <v>2008</v>
      </c>
      <c r="D741" s="142">
        <v>529</v>
      </c>
    </row>
    <row r="742" spans="1:4" s="12" customFormat="1" ht="12.75">
      <c r="A742" s="2">
        <v>8</v>
      </c>
      <c r="B742" s="1" t="s">
        <v>750</v>
      </c>
      <c r="C742" s="2">
        <v>2008</v>
      </c>
      <c r="D742" s="142">
        <v>529</v>
      </c>
    </row>
    <row r="743" spans="1:4" s="12" customFormat="1" ht="12.75">
      <c r="A743" s="68">
        <v>9</v>
      </c>
      <c r="B743" s="1" t="s">
        <v>751</v>
      </c>
      <c r="C743" s="2">
        <v>2008</v>
      </c>
      <c r="D743" s="142">
        <v>3059</v>
      </c>
    </row>
    <row r="744" spans="1:4" s="12" customFormat="1" ht="12.75">
      <c r="A744" s="2">
        <v>10</v>
      </c>
      <c r="B744" s="1" t="s">
        <v>841</v>
      </c>
      <c r="C744" s="2">
        <v>2009</v>
      </c>
      <c r="D744" s="142">
        <v>899</v>
      </c>
    </row>
    <row r="745" spans="1:4" s="12" customFormat="1" ht="12.75">
      <c r="A745" s="68">
        <v>11</v>
      </c>
      <c r="B745" s="1" t="s">
        <v>752</v>
      </c>
      <c r="C745" s="2">
        <v>2009</v>
      </c>
      <c r="D745" s="142">
        <v>1860</v>
      </c>
    </row>
    <row r="746" spans="1:4" s="12" customFormat="1" ht="12.75">
      <c r="A746" s="2">
        <v>12</v>
      </c>
      <c r="B746" s="1" t="s">
        <v>753</v>
      </c>
      <c r="C746" s="2">
        <v>2010</v>
      </c>
      <c r="D746" s="142">
        <v>2366.8</v>
      </c>
    </row>
    <row r="747" spans="1:4" s="12" customFormat="1" ht="12.75">
      <c r="A747" s="68">
        <v>13</v>
      </c>
      <c r="B747" s="1" t="s">
        <v>754</v>
      </c>
      <c r="C747" s="2">
        <v>2010</v>
      </c>
      <c r="D747" s="142">
        <v>479.99</v>
      </c>
    </row>
    <row r="748" spans="1:4" s="12" customFormat="1" ht="17.25" customHeight="1">
      <c r="A748" s="2">
        <v>14</v>
      </c>
      <c r="B748" s="1" t="s">
        <v>754</v>
      </c>
      <c r="C748" s="2">
        <v>2010</v>
      </c>
      <c r="D748" s="142">
        <v>479.99</v>
      </c>
    </row>
    <row r="749" spans="1:4" s="12" customFormat="1" ht="22.5" customHeight="1">
      <c r="A749" s="68">
        <v>15</v>
      </c>
      <c r="B749" s="1" t="s">
        <v>755</v>
      </c>
      <c r="C749" s="2">
        <v>2011</v>
      </c>
      <c r="D749" s="142">
        <v>1300</v>
      </c>
    </row>
    <row r="750" spans="1:4" s="12" customFormat="1" ht="25.5">
      <c r="A750" s="2">
        <v>16</v>
      </c>
      <c r="B750" s="1" t="s">
        <v>756</v>
      </c>
      <c r="C750" s="2">
        <v>2011</v>
      </c>
      <c r="D750" s="142">
        <v>2648</v>
      </c>
    </row>
    <row r="751" spans="1:4" s="12" customFormat="1" ht="25.5">
      <c r="A751" s="68">
        <v>17</v>
      </c>
      <c r="B751" s="1" t="s">
        <v>757</v>
      </c>
      <c r="C751" s="2">
        <v>2011</v>
      </c>
      <c r="D751" s="142">
        <v>1300</v>
      </c>
    </row>
    <row r="752" spans="1:4" s="12" customFormat="1" ht="12.75">
      <c r="A752" s="2">
        <v>18</v>
      </c>
      <c r="B752" s="1" t="s">
        <v>842</v>
      </c>
      <c r="C752" s="2">
        <v>2008</v>
      </c>
      <c r="D752" s="142">
        <v>1830</v>
      </c>
    </row>
    <row r="753" spans="1:4" s="12" customFormat="1" ht="12.75">
      <c r="A753" s="68">
        <v>19</v>
      </c>
      <c r="B753" s="1" t="s">
        <v>700</v>
      </c>
      <c r="C753" s="2">
        <v>2011</v>
      </c>
      <c r="D753" s="142">
        <v>2221.68</v>
      </c>
    </row>
    <row r="754" spans="1:4" s="12" customFormat="1" ht="12.75">
      <c r="A754" s="2">
        <v>20</v>
      </c>
      <c r="B754" s="1" t="s">
        <v>701</v>
      </c>
      <c r="C754" s="2">
        <v>2011</v>
      </c>
      <c r="D754" s="142">
        <v>3600</v>
      </c>
    </row>
    <row r="755" spans="1:4" s="12" customFormat="1" ht="17.25" customHeight="1">
      <c r="A755" s="2"/>
      <c r="B755" s="15" t="s">
        <v>876</v>
      </c>
      <c r="C755" s="2"/>
      <c r="D755" s="45">
        <f>SUM(D735:D754)</f>
        <v>31566.750000000004</v>
      </c>
    </row>
    <row r="756" spans="1:4" s="12" customFormat="1" ht="12.75">
      <c r="A756" s="256" t="s">
        <v>644</v>
      </c>
      <c r="B756" s="256"/>
      <c r="C756" s="256"/>
      <c r="D756" s="256"/>
    </row>
    <row r="757" spans="1:4" s="12" customFormat="1" ht="17.25" customHeight="1">
      <c r="A757" s="2">
        <v>1</v>
      </c>
      <c r="B757" s="1" t="s">
        <v>672</v>
      </c>
      <c r="C757" s="2">
        <v>2009</v>
      </c>
      <c r="D757" s="142">
        <v>1930</v>
      </c>
    </row>
    <row r="758" spans="1:4" s="12" customFormat="1" ht="12.75">
      <c r="A758" s="2">
        <v>2</v>
      </c>
      <c r="B758" s="1" t="s">
        <v>672</v>
      </c>
      <c r="C758" s="2">
        <v>2009</v>
      </c>
      <c r="D758" s="142">
        <v>1950</v>
      </c>
    </row>
    <row r="759" spans="1:4" s="12" customFormat="1" ht="12.75">
      <c r="A759" s="2">
        <v>3</v>
      </c>
      <c r="B759" s="1" t="s">
        <v>673</v>
      </c>
      <c r="C759" s="2">
        <v>2009</v>
      </c>
      <c r="D759" s="142">
        <v>2749</v>
      </c>
    </row>
    <row r="760" spans="1:4" s="12" customFormat="1" ht="12.75">
      <c r="A760" s="2">
        <v>4</v>
      </c>
      <c r="B760" s="1" t="s">
        <v>674</v>
      </c>
      <c r="C760" s="2">
        <v>2009</v>
      </c>
      <c r="D760" s="142">
        <v>450</v>
      </c>
    </row>
    <row r="761" spans="1:4" s="12" customFormat="1" ht="12.75">
      <c r="A761" s="2">
        <v>5</v>
      </c>
      <c r="B761" s="1" t="s">
        <v>674</v>
      </c>
      <c r="C761" s="2">
        <v>2009</v>
      </c>
      <c r="D761" s="142">
        <v>450</v>
      </c>
    </row>
    <row r="762" spans="1:4" s="12" customFormat="1" ht="12.75">
      <c r="A762" s="2">
        <v>6</v>
      </c>
      <c r="B762" s="1" t="s">
        <v>674</v>
      </c>
      <c r="C762" s="2">
        <v>2009</v>
      </c>
      <c r="D762" s="142">
        <v>960</v>
      </c>
    </row>
    <row r="763" spans="1:6" s="12" customFormat="1" ht="23.25" customHeight="1">
      <c r="A763" s="2">
        <v>7</v>
      </c>
      <c r="B763" s="1" t="s">
        <v>675</v>
      </c>
      <c r="C763" s="2">
        <v>2011</v>
      </c>
      <c r="D763" s="142">
        <v>1149</v>
      </c>
      <c r="E763" s="103"/>
      <c r="F763" s="104"/>
    </row>
    <row r="764" spans="1:6" s="12" customFormat="1" ht="12.75">
      <c r="A764" s="2">
        <v>8</v>
      </c>
      <c r="B764" s="1" t="s">
        <v>675</v>
      </c>
      <c r="C764" s="2">
        <v>2011</v>
      </c>
      <c r="D764" s="142">
        <v>724.47</v>
      </c>
      <c r="E764" s="55"/>
      <c r="F764" s="55"/>
    </row>
    <row r="765" spans="1:4" s="12" customFormat="1" ht="12.75">
      <c r="A765" s="2">
        <v>9</v>
      </c>
      <c r="B765" s="1" t="s">
        <v>676</v>
      </c>
      <c r="C765" s="2">
        <v>2011</v>
      </c>
      <c r="D765" s="142">
        <v>601.47</v>
      </c>
    </row>
    <row r="766" spans="1:4" s="12" customFormat="1" ht="12.75">
      <c r="A766" s="2"/>
      <c r="B766" s="15" t="s">
        <v>876</v>
      </c>
      <c r="C766" s="2"/>
      <c r="D766" s="45">
        <f>SUM(D757:D765)</f>
        <v>10963.939999999999</v>
      </c>
    </row>
    <row r="767" spans="1:4" s="12" customFormat="1" ht="12.75">
      <c r="A767" s="256" t="s">
        <v>312</v>
      </c>
      <c r="B767" s="256"/>
      <c r="C767" s="256"/>
      <c r="D767" s="256"/>
    </row>
    <row r="768" spans="1:4" s="12" customFormat="1" ht="12.75">
      <c r="A768" s="137">
        <v>1</v>
      </c>
      <c r="B768" s="138" t="s">
        <v>710</v>
      </c>
      <c r="C768" s="137">
        <v>2007</v>
      </c>
      <c r="D768" s="180">
        <v>819</v>
      </c>
    </row>
    <row r="769" spans="1:4" s="12" customFormat="1" ht="12.75">
      <c r="A769" s="21"/>
      <c r="B769" s="21" t="s">
        <v>876</v>
      </c>
      <c r="C769" s="20"/>
      <c r="D769" s="43">
        <f>SUM(D768)</f>
        <v>819</v>
      </c>
    </row>
    <row r="770" spans="1:4" s="12" customFormat="1" ht="12.75">
      <c r="A770" s="256" t="s">
        <v>1064</v>
      </c>
      <c r="B770" s="256"/>
      <c r="C770" s="256"/>
      <c r="D770" s="256"/>
    </row>
    <row r="771" spans="1:4" s="140" customFormat="1" ht="14.25" customHeight="1">
      <c r="A771" s="84">
        <v>1</v>
      </c>
      <c r="B771" s="1" t="s">
        <v>727</v>
      </c>
      <c r="C771" s="2">
        <v>2008</v>
      </c>
      <c r="D771" s="142">
        <v>5580.28</v>
      </c>
    </row>
    <row r="772" spans="1:4" s="12" customFormat="1" ht="12.75">
      <c r="A772" s="84">
        <v>2</v>
      </c>
      <c r="B772" s="1" t="s">
        <v>728</v>
      </c>
      <c r="C772" s="2">
        <v>2008</v>
      </c>
      <c r="D772" s="142">
        <v>3800.28</v>
      </c>
    </row>
    <row r="773" spans="1:4" s="12" customFormat="1" ht="16.5" customHeight="1">
      <c r="A773" s="84">
        <v>3</v>
      </c>
      <c r="B773" s="1" t="s">
        <v>729</v>
      </c>
      <c r="C773" s="2">
        <v>2008</v>
      </c>
      <c r="D773" s="142">
        <v>2510</v>
      </c>
    </row>
    <row r="774" spans="1:4" s="12" customFormat="1" ht="12.75">
      <c r="A774" s="84">
        <v>4</v>
      </c>
      <c r="B774" s="1" t="s">
        <v>730</v>
      </c>
      <c r="C774" s="2">
        <v>2008</v>
      </c>
      <c r="D774" s="142">
        <v>419</v>
      </c>
    </row>
    <row r="775" spans="1:4" s="12" customFormat="1" ht="12.75">
      <c r="A775" s="84">
        <v>5</v>
      </c>
      <c r="B775" s="1" t="s">
        <v>843</v>
      </c>
      <c r="C775" s="2">
        <v>2008</v>
      </c>
      <c r="D775" s="142">
        <v>578</v>
      </c>
    </row>
    <row r="776" spans="1:4" s="12" customFormat="1" ht="12.75">
      <c r="A776" s="84">
        <v>6</v>
      </c>
      <c r="B776" s="1" t="s">
        <v>731</v>
      </c>
      <c r="C776" s="2">
        <v>2008</v>
      </c>
      <c r="D776" s="142">
        <v>799</v>
      </c>
    </row>
    <row r="777" spans="1:4" s="12" customFormat="1" ht="12.75">
      <c r="A777" s="84">
        <v>7</v>
      </c>
      <c r="B777" s="1" t="s">
        <v>732</v>
      </c>
      <c r="C777" s="2">
        <v>2009</v>
      </c>
      <c r="D777" s="142">
        <v>3160</v>
      </c>
    </row>
    <row r="778" spans="1:4" s="12" customFormat="1" ht="12.75">
      <c r="A778" s="84">
        <v>8</v>
      </c>
      <c r="B778" s="1" t="s">
        <v>732</v>
      </c>
      <c r="C778" s="2">
        <v>2009</v>
      </c>
      <c r="D778" s="142">
        <v>3160</v>
      </c>
    </row>
    <row r="779" spans="1:4" s="12" customFormat="1" ht="12.75">
      <c r="A779" s="84">
        <v>9</v>
      </c>
      <c r="B779" s="1" t="s">
        <v>732</v>
      </c>
      <c r="C779" s="2">
        <v>2009</v>
      </c>
      <c r="D779" s="142">
        <v>3159.99</v>
      </c>
    </row>
    <row r="780" spans="1:4" s="12" customFormat="1" ht="12.75">
      <c r="A780" s="84">
        <v>10</v>
      </c>
      <c r="B780" s="1" t="s">
        <v>732</v>
      </c>
      <c r="C780" s="2">
        <v>2009</v>
      </c>
      <c r="D780" s="142">
        <v>3160</v>
      </c>
    </row>
    <row r="781" spans="1:4" s="12" customFormat="1" ht="12.75">
      <c r="A781" s="84">
        <v>11</v>
      </c>
      <c r="B781" s="1" t="s">
        <v>732</v>
      </c>
      <c r="C781" s="2">
        <v>2009</v>
      </c>
      <c r="D781" s="142">
        <v>3159.99</v>
      </c>
    </row>
    <row r="782" spans="1:4" s="12" customFormat="1" ht="12.75">
      <c r="A782" s="84">
        <v>12</v>
      </c>
      <c r="B782" s="1" t="s">
        <v>732</v>
      </c>
      <c r="C782" s="2">
        <v>2009</v>
      </c>
      <c r="D782" s="142">
        <v>3750</v>
      </c>
    </row>
    <row r="783" spans="1:4" s="12" customFormat="1" ht="12.75">
      <c r="A783" s="84">
        <v>13</v>
      </c>
      <c r="B783" s="1" t="s">
        <v>733</v>
      </c>
      <c r="C783" s="2">
        <v>2009</v>
      </c>
      <c r="D783" s="142">
        <v>2699.99</v>
      </c>
    </row>
    <row r="784" spans="1:4" s="12" customFormat="1" ht="12.75">
      <c r="A784" s="84">
        <v>14</v>
      </c>
      <c r="B784" s="1" t="s">
        <v>734</v>
      </c>
      <c r="C784" s="2">
        <v>2009</v>
      </c>
      <c r="D784" s="142">
        <v>2800</v>
      </c>
    </row>
    <row r="785" spans="1:4" s="12" customFormat="1" ht="12.75">
      <c r="A785" s="84">
        <v>15</v>
      </c>
      <c r="B785" s="1" t="s">
        <v>844</v>
      </c>
      <c r="C785" s="2">
        <v>2009</v>
      </c>
      <c r="D785" s="142">
        <v>1144</v>
      </c>
    </row>
    <row r="786" spans="1:4" s="12" customFormat="1" ht="12.75">
      <c r="A786" s="84">
        <v>16</v>
      </c>
      <c r="B786" s="1" t="s">
        <v>724</v>
      </c>
      <c r="C786" s="2">
        <v>2009</v>
      </c>
      <c r="D786" s="142">
        <v>793</v>
      </c>
    </row>
    <row r="787" spans="1:4" s="12" customFormat="1" ht="12.75">
      <c r="A787" s="21"/>
      <c r="B787" s="21" t="s">
        <v>876</v>
      </c>
      <c r="C787" s="20"/>
      <c r="D787" s="144">
        <f>SUM(D771:D786)</f>
        <v>40673.52999999999</v>
      </c>
    </row>
    <row r="788" spans="1:4" s="12" customFormat="1" ht="12.75">
      <c r="A788" s="256" t="s">
        <v>961</v>
      </c>
      <c r="B788" s="256"/>
      <c r="C788" s="256"/>
      <c r="D788" s="256"/>
    </row>
    <row r="789" spans="1:4" s="12" customFormat="1" ht="12.75">
      <c r="A789" s="2">
        <v>1</v>
      </c>
      <c r="B789" s="1" t="s">
        <v>965</v>
      </c>
      <c r="C789" s="2">
        <v>2010</v>
      </c>
      <c r="D789" s="183">
        <v>3450</v>
      </c>
    </row>
    <row r="790" spans="1:4" s="12" customFormat="1" ht="12.75">
      <c r="A790" s="21"/>
      <c r="B790" s="21" t="s">
        <v>876</v>
      </c>
      <c r="C790" s="20"/>
      <c r="D790" s="43">
        <f>SUM(D789)</f>
        <v>3450</v>
      </c>
    </row>
    <row r="791" spans="1:4" s="12" customFormat="1" ht="12.75">
      <c r="A791" s="256" t="s">
        <v>741</v>
      </c>
      <c r="B791" s="256"/>
      <c r="C791" s="256"/>
      <c r="D791" s="256"/>
    </row>
    <row r="792" spans="1:4" s="12" customFormat="1" ht="12.75">
      <c r="A792" s="76">
        <v>1</v>
      </c>
      <c r="B792" s="77" t="s">
        <v>617</v>
      </c>
      <c r="C792" s="76">
        <v>2010</v>
      </c>
      <c r="D792" s="175">
        <v>501.34</v>
      </c>
    </row>
    <row r="793" spans="1:4" s="12" customFormat="1" ht="12.75">
      <c r="A793" s="76">
        <v>2</v>
      </c>
      <c r="B793" s="77" t="s">
        <v>618</v>
      </c>
      <c r="C793" s="76">
        <v>2010</v>
      </c>
      <c r="D793" s="176">
        <v>661.05</v>
      </c>
    </row>
    <row r="794" spans="1:4" s="12" customFormat="1" ht="12.75">
      <c r="A794" s="76">
        <v>3</v>
      </c>
      <c r="B794" s="77" t="s">
        <v>606</v>
      </c>
      <c r="C794" s="76">
        <v>2009</v>
      </c>
      <c r="D794" s="175">
        <v>3175.72</v>
      </c>
    </row>
    <row r="795" spans="1:4" s="12" customFormat="1" ht="12.75">
      <c r="A795" s="76">
        <v>4</v>
      </c>
      <c r="B795" s="77" t="s">
        <v>606</v>
      </c>
      <c r="C795" s="76">
        <v>2009</v>
      </c>
      <c r="D795" s="175">
        <v>2791.86</v>
      </c>
    </row>
    <row r="796" spans="1:4" s="12" customFormat="1" ht="12.75">
      <c r="A796" s="76">
        <v>5</v>
      </c>
      <c r="B796" s="75" t="s">
        <v>869</v>
      </c>
      <c r="C796" s="76">
        <v>2010</v>
      </c>
      <c r="D796" s="175">
        <v>1034.96</v>
      </c>
    </row>
    <row r="797" spans="1:4" s="12" customFormat="1" ht="12.75">
      <c r="A797" s="76">
        <v>6</v>
      </c>
      <c r="B797" s="77" t="s">
        <v>870</v>
      </c>
      <c r="C797" s="76">
        <v>2010</v>
      </c>
      <c r="D797" s="174">
        <v>1024.8</v>
      </c>
    </row>
    <row r="798" spans="1:4" s="12" customFormat="1" ht="12.75">
      <c r="A798" s="21"/>
      <c r="B798" s="21" t="s">
        <v>876</v>
      </c>
      <c r="C798" s="20"/>
      <c r="D798" s="43">
        <f>SUM(D792:D797)</f>
        <v>9189.73</v>
      </c>
    </row>
    <row r="799" spans="1:4" s="12" customFormat="1" ht="12.75">
      <c r="A799" s="256" t="s">
        <v>634</v>
      </c>
      <c r="B799" s="256"/>
      <c r="C799" s="256"/>
      <c r="D799" s="256"/>
    </row>
    <row r="800" spans="1:4" s="12" customFormat="1" ht="12.75">
      <c r="A800" s="2">
        <v>1</v>
      </c>
      <c r="B800" s="1" t="s">
        <v>687</v>
      </c>
      <c r="C800" s="2">
        <v>2009</v>
      </c>
      <c r="D800" s="44">
        <v>2261.36</v>
      </c>
    </row>
    <row r="801" spans="1:4" s="12" customFormat="1" ht="15.75" customHeight="1">
      <c r="A801" s="2">
        <v>2</v>
      </c>
      <c r="B801" s="1" t="s">
        <v>845</v>
      </c>
      <c r="C801" s="2">
        <v>2010</v>
      </c>
      <c r="D801" s="44">
        <v>4198</v>
      </c>
    </row>
    <row r="802" spans="1:4" s="12" customFormat="1" ht="15.75" customHeight="1">
      <c r="A802" s="2">
        <v>3</v>
      </c>
      <c r="B802" s="1" t="s">
        <v>688</v>
      </c>
      <c r="C802" s="2">
        <v>2011</v>
      </c>
      <c r="D802" s="44">
        <v>2600</v>
      </c>
    </row>
    <row r="803" spans="1:4" s="12" customFormat="1" ht="15.75" customHeight="1">
      <c r="A803" s="2">
        <v>4</v>
      </c>
      <c r="B803" s="1" t="s">
        <v>846</v>
      </c>
      <c r="C803" s="2">
        <v>2011</v>
      </c>
      <c r="D803" s="44">
        <v>3198</v>
      </c>
    </row>
    <row r="804" spans="1:4" s="12" customFormat="1" ht="15.75" customHeight="1">
      <c r="A804" s="21"/>
      <c r="B804" s="21" t="s">
        <v>876</v>
      </c>
      <c r="C804" s="20"/>
      <c r="D804" s="43">
        <f>SUM(D800:D803)</f>
        <v>12257.36</v>
      </c>
    </row>
    <row r="805" spans="1:4" s="12" customFormat="1" ht="12.75">
      <c r="A805" s="256" t="s">
        <v>1074</v>
      </c>
      <c r="B805" s="256"/>
      <c r="C805" s="256"/>
      <c r="D805" s="256"/>
    </row>
    <row r="806" spans="1:4" s="12" customFormat="1" ht="12.75">
      <c r="A806" s="2">
        <v>1</v>
      </c>
      <c r="B806" s="1" t="s">
        <v>160</v>
      </c>
      <c r="C806" s="2">
        <v>2011</v>
      </c>
      <c r="D806" s="44">
        <v>1666</v>
      </c>
    </row>
    <row r="807" spans="1:5" s="12" customFormat="1" ht="12.75" customHeight="1">
      <c r="A807" s="20">
        <v>2</v>
      </c>
      <c r="B807" s="19" t="s">
        <v>161</v>
      </c>
      <c r="C807" s="20">
        <v>2011</v>
      </c>
      <c r="D807" s="46">
        <v>2567</v>
      </c>
      <c r="E807" s="108"/>
    </row>
    <row r="808" spans="1:4" s="12" customFormat="1" ht="12.75">
      <c r="A808" s="20">
        <v>3</v>
      </c>
      <c r="B808" s="19" t="s">
        <v>162</v>
      </c>
      <c r="C808" s="20">
        <v>2011</v>
      </c>
      <c r="D808" s="46">
        <v>2930</v>
      </c>
    </row>
    <row r="809" spans="1:5" s="12" customFormat="1" ht="12.75">
      <c r="A809" s="20">
        <v>4</v>
      </c>
      <c r="B809" s="19" t="s">
        <v>163</v>
      </c>
      <c r="C809" s="20">
        <v>2010</v>
      </c>
      <c r="D809" s="46">
        <v>2181.27</v>
      </c>
      <c r="E809" s="9"/>
    </row>
    <row r="810" spans="1:5" s="12" customFormat="1" ht="12.75">
      <c r="A810" s="20">
        <v>5</v>
      </c>
      <c r="B810" s="19" t="s">
        <v>163</v>
      </c>
      <c r="C810" s="20">
        <v>2010</v>
      </c>
      <c r="D810" s="46">
        <v>2224.06</v>
      </c>
      <c r="E810" s="9"/>
    </row>
    <row r="811" spans="1:5" s="12" customFormat="1" ht="12.75">
      <c r="A811" s="20">
        <v>6</v>
      </c>
      <c r="B811" s="19" t="s">
        <v>164</v>
      </c>
      <c r="C811" s="20">
        <v>2010</v>
      </c>
      <c r="D811" s="46">
        <v>851.46</v>
      </c>
      <c r="E811" s="9"/>
    </row>
    <row r="812" spans="1:5" s="12" customFormat="1" ht="12.75">
      <c r="A812" s="20">
        <v>7</v>
      </c>
      <c r="B812" s="19" t="s">
        <v>165</v>
      </c>
      <c r="C812" s="20">
        <v>2010</v>
      </c>
      <c r="D812" s="46">
        <v>4877.7</v>
      </c>
      <c r="E812" s="9"/>
    </row>
    <row r="813" spans="1:5" s="12" customFormat="1" ht="12.75">
      <c r="A813" s="20">
        <v>8</v>
      </c>
      <c r="B813" s="19" t="s">
        <v>166</v>
      </c>
      <c r="C813" s="20">
        <v>2010</v>
      </c>
      <c r="D813" s="46">
        <v>1699.08</v>
      </c>
      <c r="E813" s="9"/>
    </row>
    <row r="814" spans="1:5" s="12" customFormat="1" ht="12.75">
      <c r="A814" s="20">
        <v>9</v>
      </c>
      <c r="B814" s="19" t="s">
        <v>167</v>
      </c>
      <c r="C814" s="20">
        <v>2011</v>
      </c>
      <c r="D814" s="46">
        <v>411.96</v>
      </c>
      <c r="E814" s="9"/>
    </row>
    <row r="815" spans="1:4" s="12" customFormat="1" ht="12.75">
      <c r="A815" s="20">
        <v>10</v>
      </c>
      <c r="B815" s="19" t="s">
        <v>158</v>
      </c>
      <c r="C815" s="20">
        <v>2010</v>
      </c>
      <c r="D815" s="46">
        <v>4705.7</v>
      </c>
    </row>
    <row r="816" spans="1:4" s="12" customFormat="1" ht="12.75">
      <c r="A816" s="21"/>
      <c r="B816" s="21" t="s">
        <v>876</v>
      </c>
      <c r="C816" s="20"/>
      <c r="D816" s="43">
        <f>SUM(D806:D815)</f>
        <v>24114.23</v>
      </c>
    </row>
    <row r="817" spans="1:4" s="12" customFormat="1" ht="12.75">
      <c r="A817" s="23"/>
      <c r="B817" s="23"/>
      <c r="C817" s="24"/>
      <c r="D817" s="42"/>
    </row>
    <row r="818" spans="1:4" s="12" customFormat="1" ht="12.75">
      <c r="A818" s="283" t="s">
        <v>1005</v>
      </c>
      <c r="B818" s="283"/>
      <c r="C818" s="283"/>
      <c r="D818" s="283"/>
    </row>
    <row r="819" spans="1:4" s="12" customFormat="1" ht="25.5">
      <c r="A819" s="3" t="s">
        <v>777</v>
      </c>
      <c r="B819" s="3" t="s">
        <v>995</v>
      </c>
      <c r="C819" s="3" t="s">
        <v>996</v>
      </c>
      <c r="D819" s="51" t="s">
        <v>997</v>
      </c>
    </row>
    <row r="820" spans="1:4" s="12" customFormat="1" ht="12.75">
      <c r="A820" s="256" t="s">
        <v>217</v>
      </c>
      <c r="B820" s="256"/>
      <c r="C820" s="256"/>
      <c r="D820" s="256"/>
    </row>
    <row r="821" spans="1:4" s="87" customFormat="1" ht="12.75">
      <c r="A821" s="2">
        <v>1</v>
      </c>
      <c r="B821" s="1" t="s">
        <v>216</v>
      </c>
      <c r="C821" s="1"/>
      <c r="D821" s="142">
        <v>981267.02</v>
      </c>
    </row>
    <row r="822" spans="1:4" s="12" customFormat="1" ht="12.75">
      <c r="A822" s="2"/>
      <c r="B822" s="15" t="s">
        <v>876</v>
      </c>
      <c r="C822" s="2"/>
      <c r="D822" s="47">
        <f>SUM(D821:D821)</f>
        <v>981267.02</v>
      </c>
    </row>
    <row r="823" spans="1:4" s="12" customFormat="1" ht="12.75">
      <c r="A823" s="256" t="s">
        <v>37</v>
      </c>
      <c r="B823" s="256"/>
      <c r="C823" s="256"/>
      <c r="D823" s="256"/>
    </row>
    <row r="824" spans="1:4" s="12" customFormat="1" ht="12.75">
      <c r="A824" s="2">
        <v>1</v>
      </c>
      <c r="B824" s="1" t="s">
        <v>54</v>
      </c>
      <c r="C824" s="2">
        <v>2007</v>
      </c>
      <c r="D824" s="142">
        <v>6270.8</v>
      </c>
    </row>
    <row r="825" spans="1:4" s="12" customFormat="1" ht="13.5" customHeight="1">
      <c r="A825" s="141"/>
      <c r="B825" s="277" t="s">
        <v>876</v>
      </c>
      <c r="C825" s="277" t="s">
        <v>883</v>
      </c>
      <c r="D825" s="33">
        <f>SUM(D824:D824)</f>
        <v>6270.8</v>
      </c>
    </row>
    <row r="826" spans="1:6" s="12" customFormat="1" ht="12.75">
      <c r="A826" s="256" t="s">
        <v>124</v>
      </c>
      <c r="B826" s="256"/>
      <c r="C826" s="256"/>
      <c r="D826" s="256"/>
      <c r="F826" s="13"/>
    </row>
    <row r="827" spans="1:4" s="12" customFormat="1" ht="12.75">
      <c r="A827" s="2">
        <v>1</v>
      </c>
      <c r="B827" s="18" t="s">
        <v>313</v>
      </c>
      <c r="C827" s="17">
        <v>2008</v>
      </c>
      <c r="D827" s="44">
        <v>10789</v>
      </c>
    </row>
    <row r="828" spans="1:4" s="12" customFormat="1" ht="12.75">
      <c r="A828" s="2"/>
      <c r="B828" s="15" t="s">
        <v>876</v>
      </c>
      <c r="C828" s="2"/>
      <c r="D828" s="45">
        <f>SUM(D827)</f>
        <v>10789</v>
      </c>
    </row>
    <row r="829" spans="1:4" s="12" customFormat="1" ht="13.5" customHeight="1">
      <c r="A829" s="256" t="s">
        <v>125</v>
      </c>
      <c r="B829" s="256"/>
      <c r="C829" s="256"/>
      <c r="D829" s="256"/>
    </row>
    <row r="830" spans="1:4" s="12" customFormat="1" ht="13.5" customHeight="1">
      <c r="A830" s="2">
        <v>1</v>
      </c>
      <c r="B830" s="1" t="s">
        <v>240</v>
      </c>
      <c r="C830" s="2">
        <v>2007</v>
      </c>
      <c r="D830" s="142">
        <v>25834</v>
      </c>
    </row>
    <row r="831" spans="1:4" s="12" customFormat="1" ht="13.5" customHeight="1">
      <c r="A831" s="2">
        <v>2</v>
      </c>
      <c r="B831" s="1" t="s">
        <v>705</v>
      </c>
      <c r="C831" s="2">
        <v>2007</v>
      </c>
      <c r="D831" s="142">
        <v>15715.44</v>
      </c>
    </row>
    <row r="832" spans="1:4" s="12" customFormat="1" ht="13.5" customHeight="1">
      <c r="A832" s="277" t="s">
        <v>876</v>
      </c>
      <c r="B832" s="277" t="s">
        <v>883</v>
      </c>
      <c r="C832" s="2"/>
      <c r="D832" s="33">
        <f>SUM(D830:D831)</f>
        <v>41549.44</v>
      </c>
    </row>
    <row r="833" spans="1:4" s="12" customFormat="1" ht="13.5" customHeight="1">
      <c r="A833" s="256" t="s">
        <v>269</v>
      </c>
      <c r="B833" s="256"/>
      <c r="C833" s="256"/>
      <c r="D833" s="256"/>
    </row>
    <row r="834" spans="1:4" s="12" customFormat="1" ht="13.5" customHeight="1">
      <c r="A834" s="2">
        <v>1</v>
      </c>
      <c r="B834" s="1" t="s">
        <v>847</v>
      </c>
      <c r="C834" s="2">
        <v>2008</v>
      </c>
      <c r="D834" s="142">
        <v>24759</v>
      </c>
    </row>
    <row r="835" spans="1:4" s="12" customFormat="1" ht="12.75">
      <c r="A835" s="2"/>
      <c r="B835" s="277" t="s">
        <v>907</v>
      </c>
      <c r="C835" s="277"/>
      <c r="D835" s="47">
        <f>SUM(D834:D834)</f>
        <v>24759</v>
      </c>
    </row>
    <row r="836" spans="1:4" s="12" customFormat="1" ht="12.75" customHeight="1">
      <c r="A836" s="256" t="s">
        <v>272</v>
      </c>
      <c r="B836" s="256"/>
      <c r="C836" s="256"/>
      <c r="D836" s="256"/>
    </row>
    <row r="837" spans="1:4" s="12" customFormat="1" ht="12.75">
      <c r="A837" s="2">
        <v>1</v>
      </c>
      <c r="B837" s="1" t="s">
        <v>317</v>
      </c>
      <c r="C837" s="2">
        <v>2008</v>
      </c>
      <c r="D837" s="142">
        <v>21352.19</v>
      </c>
    </row>
    <row r="838" spans="1:4" s="9" customFormat="1" ht="25.5">
      <c r="A838" s="2">
        <v>2</v>
      </c>
      <c r="B838" s="1" t="s">
        <v>318</v>
      </c>
      <c r="C838" s="2">
        <v>2006.2011</v>
      </c>
      <c r="D838" s="142">
        <v>14029.87</v>
      </c>
    </row>
    <row r="839" spans="1:4" s="9" customFormat="1" ht="12.75">
      <c r="A839" s="2"/>
      <c r="B839" s="15" t="s">
        <v>876</v>
      </c>
      <c r="C839" s="2"/>
      <c r="D839" s="33">
        <f>SUM(D837:D838)</f>
        <v>35382.06</v>
      </c>
    </row>
    <row r="840" spans="1:4" s="12" customFormat="1" ht="12.75">
      <c r="A840" s="256" t="s">
        <v>145</v>
      </c>
      <c r="B840" s="256"/>
      <c r="C840" s="256"/>
      <c r="D840" s="256"/>
    </row>
    <row r="841" spans="1:4" s="12" customFormat="1" ht="25.5">
      <c r="A841" s="2">
        <v>1</v>
      </c>
      <c r="B841" s="1" t="s">
        <v>758</v>
      </c>
      <c r="C841" s="2">
        <v>2009</v>
      </c>
      <c r="D841" s="83">
        <v>21317.91</v>
      </c>
    </row>
    <row r="842" spans="1:4" s="22" customFormat="1" ht="12.75">
      <c r="A842" s="282" t="s">
        <v>876</v>
      </c>
      <c r="B842" s="282"/>
      <c r="C842" s="135"/>
      <c r="D842" s="136">
        <f>SUM(D841:D841)</f>
        <v>21317.91</v>
      </c>
    </row>
    <row r="843" spans="1:4" s="12" customFormat="1" ht="12.75">
      <c r="A843" s="256" t="s">
        <v>644</v>
      </c>
      <c r="B843" s="256"/>
      <c r="C843" s="256"/>
      <c r="D843" s="256"/>
    </row>
    <row r="844" spans="1:4" s="12" customFormat="1" ht="12.75">
      <c r="A844" s="2">
        <v>1</v>
      </c>
      <c r="B844" s="109" t="s">
        <v>671</v>
      </c>
      <c r="C844" s="2">
        <v>2007</v>
      </c>
      <c r="D844" s="142">
        <v>24700</v>
      </c>
    </row>
    <row r="845" spans="1:4" s="22" customFormat="1" ht="12.75">
      <c r="A845" s="282" t="s">
        <v>876</v>
      </c>
      <c r="B845" s="282"/>
      <c r="C845" s="135"/>
      <c r="D845" s="136">
        <f>SUM(D844)</f>
        <v>24700</v>
      </c>
    </row>
    <row r="846" spans="1:4" s="12" customFormat="1" ht="12.75">
      <c r="A846" s="256" t="s">
        <v>961</v>
      </c>
      <c r="B846" s="256"/>
      <c r="C846" s="256"/>
      <c r="D846" s="256"/>
    </row>
    <row r="847" spans="1:4" s="12" customFormat="1" ht="12.75">
      <c r="A847" s="2">
        <v>1</v>
      </c>
      <c r="B847" s="1" t="s">
        <v>962</v>
      </c>
      <c r="C847" s="2">
        <v>2009</v>
      </c>
      <c r="D847" s="142">
        <v>20341</v>
      </c>
    </row>
    <row r="848" spans="1:4" s="12" customFormat="1" ht="12.75">
      <c r="A848" s="2">
        <v>2</v>
      </c>
      <c r="B848" s="1" t="s">
        <v>963</v>
      </c>
      <c r="C848" s="2">
        <v>2009</v>
      </c>
      <c r="D848" s="142">
        <v>3489</v>
      </c>
    </row>
    <row r="849" spans="1:4" s="12" customFormat="1" ht="12.75">
      <c r="A849" s="2">
        <v>3</v>
      </c>
      <c r="B849" s="1" t="s">
        <v>964</v>
      </c>
      <c r="C849" s="2">
        <v>2010</v>
      </c>
      <c r="D849" s="142">
        <v>246386</v>
      </c>
    </row>
    <row r="850" spans="1:4" s="12" customFormat="1" ht="12.75">
      <c r="A850" s="21"/>
      <c r="B850" s="21" t="s">
        <v>876</v>
      </c>
      <c r="C850" s="20"/>
      <c r="D850" s="43">
        <f>SUM(D847:D849)</f>
        <v>270216</v>
      </c>
    </row>
    <row r="851" spans="1:4" s="12" customFormat="1" ht="12.75" customHeight="1">
      <c r="A851" s="256" t="s">
        <v>741</v>
      </c>
      <c r="B851" s="256"/>
      <c r="C851" s="256"/>
      <c r="D851" s="256"/>
    </row>
    <row r="852" spans="1:4" s="12" customFormat="1" ht="12.75">
      <c r="A852" s="76">
        <v>1</v>
      </c>
      <c r="B852" s="77" t="s">
        <v>619</v>
      </c>
      <c r="C852" s="76">
        <v>2008</v>
      </c>
      <c r="D852" s="175">
        <v>993.93</v>
      </c>
    </row>
    <row r="853" spans="1:6" s="12" customFormat="1" ht="12.75">
      <c r="A853" s="2"/>
      <c r="B853" s="15" t="s">
        <v>876</v>
      </c>
      <c r="C853" s="2"/>
      <c r="D853" s="33">
        <f>SUM(D852:D852)</f>
        <v>993.93</v>
      </c>
      <c r="F853" s="13"/>
    </row>
    <row r="854" spans="1:4" s="12" customFormat="1" ht="14.25" customHeight="1">
      <c r="A854" s="23"/>
      <c r="B854" s="23"/>
      <c r="C854" s="24"/>
      <c r="D854" s="42"/>
    </row>
    <row r="855" spans="1:5" s="9" customFormat="1" ht="12.75">
      <c r="A855" s="23"/>
      <c r="B855" s="293" t="s">
        <v>999</v>
      </c>
      <c r="C855" s="293"/>
      <c r="D855" s="57">
        <f>SUM(D165,D169,D176,D186,D197,D207,D217,D224,D229,D240,D248,D261,D274,D292,D318,D406,D494,D511,D516,D548,D564,D604,D609,D618)</f>
        <v>1541353.1800000004</v>
      </c>
      <c r="E855" s="95"/>
    </row>
    <row r="856" spans="1:5" s="12" customFormat="1" ht="12.75">
      <c r="A856" s="23"/>
      <c r="B856" s="293" t="s">
        <v>1000</v>
      </c>
      <c r="C856" s="293"/>
      <c r="D856" s="57">
        <f>SUM(D816,D804,D798,D790,D787,D769,D766,D755,D733,D721,D701,D690,D683,D677,D672,D666,D660,D655,D647,D650,D643,D639,D636,D631)</f>
        <v>685189.8500000001</v>
      </c>
      <c r="E856" s="218"/>
    </row>
    <row r="857" spans="1:5" s="12" customFormat="1" ht="12.75">
      <c r="A857" s="23"/>
      <c r="B857" s="293" t="s">
        <v>1001</v>
      </c>
      <c r="C857" s="293"/>
      <c r="D857" s="57">
        <f>SUM(D853,D850,D845,D842,D839,D835,D832,D828,D825,D822)</f>
        <v>1417245.16</v>
      </c>
      <c r="E857" s="218"/>
    </row>
    <row r="858" spans="1:4" s="12" customFormat="1" ht="18" customHeight="1">
      <c r="A858" s="23"/>
      <c r="B858" s="23"/>
      <c r="C858" s="24"/>
      <c r="D858" s="42"/>
    </row>
    <row r="859" spans="1:5" s="12" customFormat="1" ht="12.75">
      <c r="A859" s="23"/>
      <c r="B859" s="23"/>
      <c r="C859" s="24"/>
      <c r="D859" s="42"/>
      <c r="E859" s="87"/>
    </row>
    <row r="860" spans="1:5" s="12" customFormat="1" ht="12.75">
      <c r="A860" s="23"/>
      <c r="B860" s="23"/>
      <c r="C860" s="24"/>
      <c r="D860" s="42"/>
      <c r="E860" s="108"/>
    </row>
    <row r="861" spans="1:5" s="12" customFormat="1" ht="12.75" customHeight="1">
      <c r="A861" s="23"/>
      <c r="B861" s="23"/>
      <c r="C861" s="24"/>
      <c r="D861" s="42"/>
      <c r="E861" s="108"/>
    </row>
    <row r="862" spans="1:4" s="12" customFormat="1" ht="12.75">
      <c r="A862" s="23"/>
      <c r="B862" s="23"/>
      <c r="C862" s="24"/>
      <c r="D862" s="42"/>
    </row>
    <row r="863" spans="1:5" s="12" customFormat="1" ht="12.75">
      <c r="A863" s="23"/>
      <c r="B863" s="23"/>
      <c r="C863" s="24"/>
      <c r="D863" s="42"/>
      <c r="E863" s="9"/>
    </row>
    <row r="864" spans="1:5" s="12" customFormat="1" ht="12.75">
      <c r="A864" s="23"/>
      <c r="B864" s="23"/>
      <c r="C864" s="24"/>
      <c r="D864" s="42"/>
      <c r="E864" s="9"/>
    </row>
    <row r="865" spans="1:5" s="12" customFormat="1" ht="12.75">
      <c r="A865" s="23"/>
      <c r="B865" s="23"/>
      <c r="C865" s="24"/>
      <c r="D865" s="42"/>
      <c r="E865" s="9"/>
    </row>
    <row r="866" spans="1:5" s="12" customFormat="1" ht="12.75">
      <c r="A866" s="23"/>
      <c r="B866" s="23"/>
      <c r="C866" s="24"/>
      <c r="D866" s="42"/>
      <c r="E866" s="9"/>
    </row>
    <row r="867" spans="1:5" s="12" customFormat="1" ht="12.75">
      <c r="A867" s="23"/>
      <c r="B867" s="23"/>
      <c r="C867" s="24"/>
      <c r="D867" s="42"/>
      <c r="E867" s="9"/>
    </row>
    <row r="868" spans="1:5" s="12" customFormat="1" ht="12.75">
      <c r="A868" s="23"/>
      <c r="B868" s="23"/>
      <c r="C868" s="24"/>
      <c r="D868" s="42"/>
      <c r="E868" s="9"/>
    </row>
    <row r="869" spans="1:5" s="12" customFormat="1" ht="12.75">
      <c r="A869" s="23"/>
      <c r="B869" s="23"/>
      <c r="C869" s="24"/>
      <c r="D869" s="42"/>
      <c r="E869" s="9"/>
    </row>
    <row r="870" spans="1:4" s="9" customFormat="1" ht="12.75">
      <c r="A870" s="23"/>
      <c r="B870" s="23"/>
      <c r="C870" s="24"/>
      <c r="D870" s="42"/>
    </row>
    <row r="871" spans="1:4" s="9" customFormat="1" ht="12.75">
      <c r="A871" s="23"/>
      <c r="B871" s="23"/>
      <c r="C871" s="24"/>
      <c r="D871" s="42"/>
    </row>
    <row r="872" spans="1:4" s="9" customFormat="1" ht="12.75">
      <c r="A872" s="23"/>
      <c r="B872" s="23"/>
      <c r="C872" s="24"/>
      <c r="D872" s="42"/>
    </row>
    <row r="873" spans="1:4" s="9" customFormat="1" ht="12.75">
      <c r="A873" s="23"/>
      <c r="B873" s="23"/>
      <c r="C873" s="24"/>
      <c r="D873" s="42"/>
    </row>
    <row r="874" spans="1:4" s="9" customFormat="1" ht="12.75">
      <c r="A874" s="23"/>
      <c r="B874" s="23"/>
      <c r="C874" s="24"/>
      <c r="D874" s="42"/>
    </row>
    <row r="875" spans="1:4" s="9" customFormat="1" ht="12.75">
      <c r="A875" s="23"/>
      <c r="B875" s="23"/>
      <c r="C875" s="24"/>
      <c r="D875" s="42"/>
    </row>
    <row r="876" spans="1:4" s="9" customFormat="1" ht="12.75">
      <c r="A876" s="23"/>
      <c r="B876" s="23"/>
      <c r="C876" s="24"/>
      <c r="D876" s="42"/>
    </row>
    <row r="877" spans="1:4" s="9" customFormat="1" ht="12.75">
      <c r="A877" s="23"/>
      <c r="B877" s="23"/>
      <c r="C877" s="24"/>
      <c r="D877" s="42"/>
    </row>
    <row r="878" spans="1:4" s="9" customFormat="1" ht="12.75">
      <c r="A878" s="23"/>
      <c r="B878" s="23"/>
      <c r="C878" s="24"/>
      <c r="D878" s="42"/>
    </row>
    <row r="879" spans="1:4" s="9" customFormat="1" ht="12.75">
      <c r="A879" s="23"/>
      <c r="B879" s="23"/>
      <c r="C879" s="24"/>
      <c r="D879" s="42"/>
    </row>
    <row r="880" spans="1:5" s="9" customFormat="1" ht="12.75">
      <c r="A880" s="23"/>
      <c r="B880" s="23"/>
      <c r="C880" s="24"/>
      <c r="D880" s="42"/>
      <c r="E880" s="12"/>
    </row>
    <row r="881" spans="1:5" s="9" customFormat="1" ht="12.75">
      <c r="A881" s="23"/>
      <c r="B881" s="23"/>
      <c r="C881" s="24"/>
      <c r="D881" s="42"/>
      <c r="E881" s="12"/>
    </row>
    <row r="882" spans="1:5" s="9" customFormat="1" ht="14.25" customHeight="1">
      <c r="A882" s="23"/>
      <c r="B882" s="23"/>
      <c r="C882" s="24"/>
      <c r="D882" s="42"/>
      <c r="E882" s="12"/>
    </row>
    <row r="883" spans="1:5" s="9" customFormat="1" ht="12.75">
      <c r="A883" s="23"/>
      <c r="B883" s="23"/>
      <c r="C883" s="24"/>
      <c r="D883" s="42"/>
      <c r="E883" s="12"/>
    </row>
    <row r="884" spans="1:5" s="9" customFormat="1" ht="12.75">
      <c r="A884" s="23"/>
      <c r="B884" s="23"/>
      <c r="C884" s="24"/>
      <c r="D884" s="42"/>
      <c r="E884" s="12"/>
    </row>
    <row r="885" spans="1:5" s="9" customFormat="1" ht="14.25" customHeight="1">
      <c r="A885" s="23"/>
      <c r="B885" s="23"/>
      <c r="C885" s="24"/>
      <c r="D885" s="42"/>
      <c r="E885" s="12"/>
    </row>
    <row r="886" spans="1:5" s="9" customFormat="1" ht="12.75">
      <c r="A886" s="23"/>
      <c r="B886" s="23"/>
      <c r="C886" s="24"/>
      <c r="D886" s="42"/>
      <c r="E886" s="12"/>
    </row>
    <row r="887" spans="1:5" s="12" customFormat="1" ht="12.75">
      <c r="A887" s="23"/>
      <c r="B887" s="23"/>
      <c r="C887" s="24"/>
      <c r="D887" s="42"/>
      <c r="E887" s="9"/>
    </row>
    <row r="888" spans="1:4" s="12" customFormat="1" ht="12.75">
      <c r="A888" s="23"/>
      <c r="B888" s="23"/>
      <c r="C888" s="24"/>
      <c r="D888" s="42"/>
    </row>
    <row r="889" spans="1:4" s="12" customFormat="1" ht="12.75">
      <c r="A889" s="23"/>
      <c r="B889" s="23"/>
      <c r="C889" s="24"/>
      <c r="D889" s="42"/>
    </row>
    <row r="890" spans="1:4" s="12" customFormat="1" ht="12.75">
      <c r="A890" s="23"/>
      <c r="B890" s="23"/>
      <c r="C890" s="24"/>
      <c r="D890" s="42"/>
    </row>
    <row r="891" spans="1:4" s="12" customFormat="1" ht="12.75">
      <c r="A891" s="23"/>
      <c r="B891" s="23"/>
      <c r="C891" s="24"/>
      <c r="D891" s="42"/>
    </row>
    <row r="892" spans="1:4" s="12" customFormat="1" ht="12.75">
      <c r="A892" s="23"/>
      <c r="B892" s="23"/>
      <c r="C892" s="24"/>
      <c r="D892" s="42"/>
    </row>
    <row r="893" spans="1:4" s="12" customFormat="1" ht="12.75">
      <c r="A893" s="23"/>
      <c r="B893" s="23"/>
      <c r="C893" s="24"/>
      <c r="D893" s="42"/>
    </row>
    <row r="894" spans="1:5" ht="12.75" customHeight="1">
      <c r="A894" s="23"/>
      <c r="C894" s="24"/>
      <c r="D894" s="42"/>
      <c r="E894" s="12"/>
    </row>
    <row r="895" spans="1:4" s="12" customFormat="1" ht="12.75">
      <c r="A895" s="23"/>
      <c r="B895" s="23"/>
      <c r="C895" s="24"/>
      <c r="D895" s="42"/>
    </row>
    <row r="896" spans="1:5" s="12" customFormat="1" ht="12.75">
      <c r="A896" s="23"/>
      <c r="B896" s="23"/>
      <c r="C896" s="24"/>
      <c r="D896" s="42"/>
      <c r="E896"/>
    </row>
    <row r="897" spans="1:5" s="12" customFormat="1" ht="12.75">
      <c r="A897" s="23"/>
      <c r="B897" s="23"/>
      <c r="C897" s="24"/>
      <c r="D897" s="42"/>
      <c r="E897" s="6"/>
    </row>
    <row r="898" spans="1:5" s="12" customFormat="1" ht="12.75">
      <c r="A898" s="23"/>
      <c r="B898" s="23"/>
      <c r="C898" s="24"/>
      <c r="D898" s="42"/>
      <c r="E898" s="6"/>
    </row>
    <row r="899" spans="1:5" s="12" customFormat="1" ht="12.75">
      <c r="A899" s="23"/>
      <c r="B899" s="23"/>
      <c r="C899" s="24"/>
      <c r="D899" s="42"/>
      <c r="E899" s="6"/>
    </row>
    <row r="900" spans="1:5" s="12" customFormat="1" ht="12.75">
      <c r="A900" s="23"/>
      <c r="B900" s="23"/>
      <c r="C900" s="24"/>
      <c r="D900" s="42"/>
      <c r="E900"/>
    </row>
    <row r="901" spans="1:5" s="12" customFormat="1" ht="12.75">
      <c r="A901" s="23"/>
      <c r="B901" s="23"/>
      <c r="C901" s="24"/>
      <c r="D901" s="42"/>
      <c r="E901" s="6"/>
    </row>
    <row r="902" spans="1:5" s="12" customFormat="1" ht="18" customHeight="1">
      <c r="A902" s="23"/>
      <c r="B902" s="23"/>
      <c r="C902" s="24"/>
      <c r="D902" s="42"/>
      <c r="E902" s="6"/>
    </row>
    <row r="903" spans="1:5" ht="12.75">
      <c r="A903" s="23"/>
      <c r="C903" s="24"/>
      <c r="D903" s="42"/>
      <c r="E903" s="6"/>
    </row>
    <row r="904" spans="1:4" s="6" customFormat="1" ht="12.75">
      <c r="A904" s="23"/>
      <c r="B904" s="23"/>
      <c r="C904" s="24"/>
      <c r="D904" s="42"/>
    </row>
    <row r="905" spans="1:4" s="6" customFormat="1" ht="12.75">
      <c r="A905" s="23"/>
      <c r="B905" s="23"/>
      <c r="C905" s="24"/>
      <c r="D905" s="42"/>
    </row>
    <row r="906" spans="1:4" s="6" customFormat="1" ht="12.75">
      <c r="A906" s="23"/>
      <c r="B906" s="23"/>
      <c r="C906" s="24"/>
      <c r="D906" s="42"/>
    </row>
    <row r="907" spans="1:4" ht="12.75" customHeight="1">
      <c r="A907" s="23"/>
      <c r="C907" s="24"/>
      <c r="D907" s="42"/>
    </row>
    <row r="908" spans="1:5" s="6" customFormat="1" ht="12.75">
      <c r="A908" s="23"/>
      <c r="B908" s="23"/>
      <c r="C908" s="24"/>
      <c r="D908" s="42"/>
      <c r="E908"/>
    </row>
    <row r="909" spans="1:5" s="6" customFormat="1" ht="12.75">
      <c r="A909" s="23"/>
      <c r="B909" s="23"/>
      <c r="C909" s="24"/>
      <c r="D909" s="42"/>
      <c r="E909"/>
    </row>
    <row r="910" spans="1:5" s="6" customFormat="1" ht="12.75">
      <c r="A910" s="23"/>
      <c r="B910" s="23"/>
      <c r="C910" s="24"/>
      <c r="D910" s="42"/>
      <c r="E910"/>
    </row>
    <row r="911" spans="1:5" s="6" customFormat="1" ht="12.75">
      <c r="A911" s="23"/>
      <c r="B911" s="23"/>
      <c r="C911" s="24"/>
      <c r="D911" s="42"/>
      <c r="E911"/>
    </row>
    <row r="912" spans="1:5" s="6" customFormat="1" ht="12.75">
      <c r="A912" s="23"/>
      <c r="B912" s="23"/>
      <c r="C912" s="24"/>
      <c r="D912" s="42"/>
      <c r="E912"/>
    </row>
    <row r="913" spans="1:5" s="6" customFormat="1" ht="12.75">
      <c r="A913" s="23"/>
      <c r="B913" s="23"/>
      <c r="C913" s="24"/>
      <c r="D913" s="42"/>
      <c r="E913"/>
    </row>
    <row r="914" spans="1:4" ht="12.75">
      <c r="A914" s="23"/>
      <c r="C914" s="24"/>
      <c r="D914" s="42"/>
    </row>
    <row r="915" spans="1:4" ht="12.75">
      <c r="A915" s="23"/>
      <c r="C915" s="24"/>
      <c r="D915" s="42"/>
    </row>
    <row r="916" spans="1:4" ht="12.75">
      <c r="A916" s="23"/>
      <c r="C916" s="24"/>
      <c r="D916" s="42"/>
    </row>
    <row r="917" spans="1:4" ht="14.25" customHeight="1">
      <c r="A917" s="23"/>
      <c r="C917" s="24"/>
      <c r="D917" s="42"/>
    </row>
    <row r="918" spans="1:4" ht="12.75">
      <c r="A918" s="23"/>
      <c r="C918" s="24"/>
      <c r="D918" s="42"/>
    </row>
    <row r="919" spans="1:4" ht="12.75">
      <c r="A919" s="23"/>
      <c r="C919" s="24"/>
      <c r="D919" s="42"/>
    </row>
    <row r="920" spans="1:4" ht="12.75">
      <c r="A920" s="23"/>
      <c r="C920" s="24"/>
      <c r="D920" s="42"/>
    </row>
    <row r="921" spans="1:4" ht="12.75">
      <c r="A921" s="23"/>
      <c r="C921" s="24"/>
      <c r="D921" s="42"/>
    </row>
    <row r="922" spans="1:4" ht="12.75">
      <c r="A922" s="23"/>
      <c r="C922" s="24"/>
      <c r="D922" s="42"/>
    </row>
    <row r="923" spans="1:4" ht="12.75">
      <c r="A923" s="23"/>
      <c r="C923" s="24"/>
      <c r="D923" s="42"/>
    </row>
    <row r="924" spans="1:4" ht="12.75">
      <c r="A924" s="23"/>
      <c r="C924" s="24"/>
      <c r="D924" s="42"/>
    </row>
    <row r="925" spans="1:4" ht="12.75">
      <c r="A925" s="23"/>
      <c r="C925" s="24"/>
      <c r="D925" s="42"/>
    </row>
    <row r="926" spans="1:4" ht="12.75">
      <c r="A926" s="23"/>
      <c r="C926" s="24"/>
      <c r="D926" s="42"/>
    </row>
    <row r="927" spans="1:4" ht="12.75">
      <c r="A927" s="23"/>
      <c r="C927" s="24"/>
      <c r="D927" s="42"/>
    </row>
    <row r="928" spans="1:4" ht="12.75">
      <c r="A928" s="23"/>
      <c r="C928" s="24"/>
      <c r="D928" s="42"/>
    </row>
    <row r="929" spans="1:4" ht="12.75">
      <c r="A929" s="23"/>
      <c r="C929" s="24"/>
      <c r="D929" s="42"/>
    </row>
    <row r="930" spans="1:4" ht="12.75">
      <c r="A930" s="23"/>
      <c r="C930" s="24"/>
      <c r="D930" s="42"/>
    </row>
    <row r="931" spans="1:4" ht="12.75">
      <c r="A931" s="23"/>
      <c r="C931" s="24"/>
      <c r="D931" s="42"/>
    </row>
    <row r="932" spans="1:4" ht="12.75">
      <c r="A932" s="23"/>
      <c r="C932" s="24"/>
      <c r="D932" s="42"/>
    </row>
    <row r="933" spans="1:4" ht="12.75">
      <c r="A933" s="23"/>
      <c r="C933" s="24"/>
      <c r="D933" s="42"/>
    </row>
    <row r="934" spans="1:4" ht="12.75">
      <c r="A934" s="23"/>
      <c r="C934" s="24"/>
      <c r="D934" s="42"/>
    </row>
    <row r="935" spans="1:4" ht="12.75">
      <c r="A935" s="23"/>
      <c r="C935" s="24"/>
      <c r="D935" s="42"/>
    </row>
    <row r="936" spans="1:4" ht="12.75">
      <c r="A936" s="23"/>
      <c r="C936" s="24"/>
      <c r="D936" s="42"/>
    </row>
    <row r="937" spans="1:4" ht="12.75">
      <c r="A937" s="23"/>
      <c r="C937" s="24"/>
      <c r="D937" s="42"/>
    </row>
    <row r="938" spans="1:4" ht="12.75">
      <c r="A938" s="23"/>
      <c r="C938" s="24"/>
      <c r="D938" s="42"/>
    </row>
    <row r="939" spans="1:4" ht="12.75">
      <c r="A939" s="23"/>
      <c r="C939" s="24"/>
      <c r="D939" s="42"/>
    </row>
    <row r="940" spans="1:4" ht="12.75">
      <c r="A940" s="23"/>
      <c r="C940" s="24"/>
      <c r="D940" s="42"/>
    </row>
    <row r="941" spans="1:4" ht="12.75">
      <c r="A941" s="23"/>
      <c r="C941" s="24"/>
      <c r="D941" s="42"/>
    </row>
    <row r="942" spans="1:4" ht="12.75">
      <c r="A942" s="23"/>
      <c r="C942" s="24"/>
      <c r="D942" s="42"/>
    </row>
    <row r="943" spans="1:5" ht="12.75">
      <c r="A943" s="23"/>
      <c r="C943" s="24"/>
      <c r="D943" s="42"/>
      <c r="E943" s="12"/>
    </row>
    <row r="944" spans="1:5" ht="12.75">
      <c r="A944" s="23"/>
      <c r="C944" s="24"/>
      <c r="D944" s="42"/>
      <c r="E944" s="12"/>
    </row>
    <row r="945" spans="1:5" ht="12.75">
      <c r="A945" s="23"/>
      <c r="C945" s="24"/>
      <c r="D945" s="42"/>
      <c r="E945" s="12"/>
    </row>
    <row r="946" spans="1:5" ht="12.75">
      <c r="A946" s="23"/>
      <c r="C946" s="24"/>
      <c r="D946" s="42"/>
      <c r="E946" s="12"/>
    </row>
    <row r="947" spans="1:5" ht="12.75">
      <c r="A947" s="23"/>
      <c r="C947" s="24"/>
      <c r="D947" s="42"/>
      <c r="E947" s="12"/>
    </row>
    <row r="948" spans="1:5" ht="12.75">
      <c r="A948" s="23"/>
      <c r="C948" s="24"/>
      <c r="D948" s="42"/>
      <c r="E948" s="12"/>
    </row>
    <row r="949" spans="1:5" ht="12.75">
      <c r="A949" s="23"/>
      <c r="C949" s="24"/>
      <c r="D949" s="42"/>
      <c r="E949" s="12"/>
    </row>
    <row r="950" spans="1:4" s="12" customFormat="1" ht="12.75">
      <c r="A950" s="23"/>
      <c r="B950" s="23"/>
      <c r="C950" s="24"/>
      <c r="D950" s="42"/>
    </row>
    <row r="951" spans="1:4" s="12" customFormat="1" ht="12.75">
      <c r="A951" s="23"/>
      <c r="B951" s="23"/>
      <c r="C951" s="24"/>
      <c r="D951" s="42"/>
    </row>
    <row r="952" spans="1:4" s="12" customFormat="1" ht="12.75">
      <c r="A952" s="23"/>
      <c r="B952" s="23"/>
      <c r="C952" s="24"/>
      <c r="D952" s="42"/>
    </row>
    <row r="953" spans="1:4" s="12" customFormat="1" ht="12.75">
      <c r="A953" s="23"/>
      <c r="B953" s="23"/>
      <c r="C953" s="24"/>
      <c r="D953" s="42"/>
    </row>
    <row r="954" spans="1:4" s="12" customFormat="1" ht="12.75">
      <c r="A954" s="23"/>
      <c r="B954" s="23"/>
      <c r="C954" s="24"/>
      <c r="D954" s="42"/>
    </row>
    <row r="955" spans="1:4" s="12" customFormat="1" ht="12.75">
      <c r="A955" s="23"/>
      <c r="B955" s="23"/>
      <c r="C955" s="24"/>
      <c r="D955" s="42"/>
    </row>
    <row r="956" spans="1:4" s="12" customFormat="1" ht="12.75">
      <c r="A956" s="23"/>
      <c r="B956" s="23"/>
      <c r="C956" s="24"/>
      <c r="D956" s="42"/>
    </row>
    <row r="957" spans="1:4" s="12" customFormat="1" ht="12.75">
      <c r="A957" s="23"/>
      <c r="B957" s="23"/>
      <c r="C957" s="24"/>
      <c r="D957" s="42"/>
    </row>
    <row r="958" spans="1:4" s="12" customFormat="1" ht="12.75">
      <c r="A958" s="23"/>
      <c r="B958" s="23"/>
      <c r="C958" s="24"/>
      <c r="D958" s="42"/>
    </row>
    <row r="959" spans="1:4" s="12" customFormat="1" ht="12.75">
      <c r="A959" s="23"/>
      <c r="B959" s="23"/>
      <c r="C959" s="24"/>
      <c r="D959" s="42"/>
    </row>
    <row r="960" spans="1:4" s="12" customFormat="1" ht="12.75">
      <c r="A960" s="23"/>
      <c r="B960" s="23"/>
      <c r="C960" s="24"/>
      <c r="D960" s="42"/>
    </row>
    <row r="961" spans="1:4" s="12" customFormat="1" ht="12.75">
      <c r="A961" s="23"/>
      <c r="B961" s="23"/>
      <c r="C961" s="24"/>
      <c r="D961" s="42"/>
    </row>
    <row r="962" spans="1:4" s="12" customFormat="1" ht="12.75">
      <c r="A962" s="23"/>
      <c r="B962" s="23"/>
      <c r="C962" s="24"/>
      <c r="D962" s="42"/>
    </row>
    <row r="963" spans="1:4" s="12" customFormat="1" ht="12.75">
      <c r="A963" s="23"/>
      <c r="B963" s="23"/>
      <c r="C963" s="24"/>
      <c r="D963" s="42"/>
    </row>
    <row r="964" spans="1:4" s="12" customFormat="1" ht="12.75">
      <c r="A964" s="23"/>
      <c r="B964" s="23"/>
      <c r="C964" s="24"/>
      <c r="D964" s="42"/>
    </row>
    <row r="965" spans="1:4" s="12" customFormat="1" ht="12.75">
      <c r="A965" s="23"/>
      <c r="B965" s="23"/>
      <c r="C965" s="24"/>
      <c r="D965" s="42"/>
    </row>
    <row r="966" spans="1:4" s="12" customFormat="1" ht="12.75">
      <c r="A966" s="23"/>
      <c r="B966" s="23"/>
      <c r="C966" s="24"/>
      <c r="D966" s="42"/>
    </row>
    <row r="967" spans="1:4" s="12" customFormat="1" ht="12.75">
      <c r="A967" s="23"/>
      <c r="B967" s="23"/>
      <c r="C967" s="24"/>
      <c r="D967" s="42"/>
    </row>
    <row r="968" spans="1:4" s="12" customFormat="1" ht="12.75">
      <c r="A968" s="23"/>
      <c r="B968" s="23"/>
      <c r="C968" s="24"/>
      <c r="D968" s="42"/>
    </row>
    <row r="969" spans="1:4" s="12" customFormat="1" ht="12.75">
      <c r="A969" s="23"/>
      <c r="B969" s="23"/>
      <c r="C969" s="24"/>
      <c r="D969" s="42"/>
    </row>
    <row r="970" spans="1:4" s="12" customFormat="1" ht="12.75">
      <c r="A970" s="23"/>
      <c r="B970" s="23"/>
      <c r="C970" s="24"/>
      <c r="D970" s="42"/>
    </row>
    <row r="971" spans="1:4" s="12" customFormat="1" ht="12.75">
      <c r="A971" s="23"/>
      <c r="B971" s="23"/>
      <c r="C971" s="24"/>
      <c r="D971" s="42"/>
    </row>
    <row r="972" spans="1:5" s="12" customFormat="1" ht="12.75">
      <c r="A972" s="23"/>
      <c r="B972" s="23"/>
      <c r="C972" s="24"/>
      <c r="D972" s="42"/>
      <c r="E972"/>
    </row>
    <row r="973" spans="1:4" s="12" customFormat="1" ht="12.75">
      <c r="A973" s="23"/>
      <c r="B973" s="23"/>
      <c r="C973" s="24"/>
      <c r="D973" s="42"/>
    </row>
    <row r="974" spans="1:4" s="12" customFormat="1" ht="12.75">
      <c r="A974" s="23"/>
      <c r="B974" s="23"/>
      <c r="C974" s="24"/>
      <c r="D974" s="42"/>
    </row>
    <row r="975" spans="1:4" s="12" customFormat="1" ht="12.75">
      <c r="A975" s="23"/>
      <c r="B975" s="23"/>
      <c r="C975" s="24"/>
      <c r="D975" s="42"/>
    </row>
    <row r="976" spans="1:4" s="12" customFormat="1" ht="12.75">
      <c r="A976" s="23"/>
      <c r="B976" s="23"/>
      <c r="C976" s="24"/>
      <c r="D976" s="42"/>
    </row>
    <row r="977" spans="1:5" s="12" customFormat="1" ht="12.75">
      <c r="A977" s="23"/>
      <c r="B977" s="23"/>
      <c r="C977" s="24"/>
      <c r="D977" s="42"/>
      <c r="E977"/>
    </row>
    <row r="978" spans="1:5" s="12" customFormat="1" ht="18" customHeight="1">
      <c r="A978" s="23"/>
      <c r="B978" s="23"/>
      <c r="C978" s="24"/>
      <c r="D978" s="42"/>
      <c r="E978"/>
    </row>
    <row r="979" spans="1:4" ht="12.75">
      <c r="A979" s="23"/>
      <c r="C979" s="24"/>
      <c r="D979" s="42"/>
    </row>
    <row r="980" spans="1:5" s="12" customFormat="1" ht="12.75">
      <c r="A980" s="23"/>
      <c r="B980" s="23"/>
      <c r="C980" s="24"/>
      <c r="D980" s="42"/>
      <c r="E980"/>
    </row>
    <row r="981" spans="1:5" s="12" customFormat="1" ht="12.75">
      <c r="A981" s="23"/>
      <c r="B981" s="23"/>
      <c r="C981" s="24"/>
      <c r="D981" s="42"/>
      <c r="E981"/>
    </row>
    <row r="982" spans="1:5" s="12" customFormat="1" ht="12.75">
      <c r="A982" s="23"/>
      <c r="B982" s="23"/>
      <c r="C982" s="24"/>
      <c r="D982" s="42"/>
      <c r="E982"/>
    </row>
    <row r="983" spans="1:5" s="12" customFormat="1" ht="18" customHeight="1">
      <c r="A983" s="23"/>
      <c r="B983" s="23"/>
      <c r="C983" s="24"/>
      <c r="D983" s="42"/>
      <c r="E983"/>
    </row>
    <row r="984" spans="1:4" ht="12.75">
      <c r="A984" s="23"/>
      <c r="C984" s="24"/>
      <c r="D984" s="42"/>
    </row>
    <row r="985" spans="1:4" ht="14.25" customHeight="1">
      <c r="A985" s="23"/>
      <c r="C985" s="24"/>
      <c r="D985" s="42"/>
    </row>
    <row r="986" spans="1:5" ht="14.25" customHeight="1">
      <c r="A986" s="23"/>
      <c r="C986" s="24"/>
      <c r="D986" s="42"/>
      <c r="E986" s="12"/>
    </row>
    <row r="987" spans="1:5" ht="14.25" customHeight="1">
      <c r="A987" s="23"/>
      <c r="C987" s="24"/>
      <c r="D987" s="42"/>
      <c r="E987" s="12"/>
    </row>
    <row r="988" spans="1:5" ht="12.75">
      <c r="A988" s="23"/>
      <c r="C988" s="24"/>
      <c r="D988" s="42"/>
      <c r="E988" s="12"/>
    </row>
    <row r="989" spans="1:5" ht="14.25" customHeight="1">
      <c r="A989" s="23"/>
      <c r="C989" s="24"/>
      <c r="D989" s="42"/>
      <c r="E989" s="12"/>
    </row>
    <row r="990" spans="1:5" ht="12.75">
      <c r="A990" s="23"/>
      <c r="C990" s="24"/>
      <c r="D990" s="42"/>
      <c r="E990" s="12"/>
    </row>
    <row r="991" spans="1:5" ht="14.25" customHeight="1">
      <c r="A991" s="23"/>
      <c r="C991" s="24"/>
      <c r="D991" s="42"/>
      <c r="E991" s="12"/>
    </row>
    <row r="992" spans="1:5" ht="12.75">
      <c r="A992" s="23"/>
      <c r="C992" s="24"/>
      <c r="D992" s="42"/>
      <c r="E992" s="12"/>
    </row>
    <row r="993" spans="1:4" s="12" customFormat="1" ht="30" customHeight="1">
      <c r="A993" s="23"/>
      <c r="B993" s="23"/>
      <c r="C993" s="24"/>
      <c r="D993" s="42"/>
    </row>
    <row r="994" spans="1:4" s="12" customFormat="1" ht="12.75">
      <c r="A994" s="23"/>
      <c r="B994" s="23"/>
      <c r="C994" s="24"/>
      <c r="D994" s="42"/>
    </row>
    <row r="995" spans="1:4" s="12" customFormat="1" ht="12.75">
      <c r="A995" s="23"/>
      <c r="B995" s="23"/>
      <c r="C995" s="24"/>
      <c r="D995" s="42"/>
    </row>
    <row r="996" spans="1:4" s="12" customFormat="1" ht="12.75">
      <c r="A996" s="23"/>
      <c r="B996" s="23"/>
      <c r="C996" s="24"/>
      <c r="D996" s="42"/>
    </row>
    <row r="997" spans="1:4" s="12" customFormat="1" ht="12.75">
      <c r="A997" s="23"/>
      <c r="B997" s="23"/>
      <c r="C997" s="24"/>
      <c r="D997" s="42"/>
    </row>
    <row r="998" spans="1:4" s="12" customFormat="1" ht="12.75">
      <c r="A998" s="23"/>
      <c r="B998" s="23"/>
      <c r="C998" s="24"/>
      <c r="D998" s="42"/>
    </row>
    <row r="999" spans="1:4" s="12" customFormat="1" ht="12.75">
      <c r="A999" s="23"/>
      <c r="B999" s="23"/>
      <c r="C999" s="24"/>
      <c r="D999" s="42"/>
    </row>
    <row r="1000" spans="1:4" s="12" customFormat="1" ht="12.75">
      <c r="A1000" s="23"/>
      <c r="B1000" s="23"/>
      <c r="C1000" s="24"/>
      <c r="D1000" s="42"/>
    </row>
    <row r="1001" spans="1:5" s="12" customFormat="1" ht="12.75">
      <c r="A1001" s="23"/>
      <c r="B1001" s="23"/>
      <c r="C1001" s="24"/>
      <c r="D1001" s="42"/>
      <c r="E1001"/>
    </row>
    <row r="1002" spans="1:5" s="12" customFormat="1" ht="12.75">
      <c r="A1002" s="23"/>
      <c r="B1002" s="23"/>
      <c r="C1002" s="24"/>
      <c r="D1002" s="42"/>
      <c r="E1002"/>
    </row>
    <row r="1003" spans="1:5" s="12" customFormat="1" ht="12.75">
      <c r="A1003" s="23"/>
      <c r="B1003" s="23"/>
      <c r="C1003" s="24"/>
      <c r="D1003" s="42"/>
      <c r="E1003"/>
    </row>
    <row r="1004" spans="1:5" s="12" customFormat="1" ht="12.75">
      <c r="A1004" s="23"/>
      <c r="B1004" s="23"/>
      <c r="C1004" s="24"/>
      <c r="D1004" s="42"/>
      <c r="E1004"/>
    </row>
    <row r="1005" spans="1:5" s="12" customFormat="1" ht="12.75">
      <c r="A1005" s="23"/>
      <c r="B1005" s="23"/>
      <c r="C1005" s="24"/>
      <c r="D1005" s="42"/>
      <c r="E1005"/>
    </row>
    <row r="1006" spans="1:5" s="12" customFormat="1" ht="12.75">
      <c r="A1006" s="23"/>
      <c r="B1006" s="23"/>
      <c r="C1006" s="24"/>
      <c r="D1006" s="42"/>
      <c r="E1006"/>
    </row>
    <row r="1007" spans="1:5" s="12" customFormat="1" ht="12.75">
      <c r="A1007" s="23"/>
      <c r="B1007" s="23"/>
      <c r="C1007" s="24"/>
      <c r="D1007" s="42"/>
      <c r="E1007"/>
    </row>
    <row r="1008" spans="1:4" ht="12.75">
      <c r="A1008" s="23"/>
      <c r="C1008" s="24"/>
      <c r="D1008" s="42"/>
    </row>
    <row r="1009" spans="1:4" ht="12.75">
      <c r="A1009" s="23"/>
      <c r="C1009" s="24"/>
      <c r="D1009" s="42"/>
    </row>
    <row r="1010" spans="1:4" ht="18" customHeight="1">
      <c r="A1010" s="23"/>
      <c r="C1010" s="24"/>
      <c r="D1010" s="42"/>
    </row>
    <row r="1011" spans="1:4" ht="20.25" customHeight="1">
      <c r="A1011" s="23"/>
      <c r="C1011" s="24"/>
      <c r="D1011" s="42"/>
    </row>
    <row r="1012" spans="1:4" ht="12.75">
      <c r="A1012" s="23"/>
      <c r="C1012" s="24"/>
      <c r="D1012" s="42"/>
    </row>
    <row r="1013" spans="1:4" ht="12.75">
      <c r="A1013" s="23"/>
      <c r="C1013" s="24"/>
      <c r="D1013" s="42"/>
    </row>
    <row r="1014" spans="1:4" ht="12.75">
      <c r="A1014" s="23"/>
      <c r="C1014" s="24"/>
      <c r="D1014" s="42"/>
    </row>
    <row r="1015" spans="1:4" ht="12.75">
      <c r="A1015" s="23"/>
      <c r="C1015" s="24"/>
      <c r="D1015" s="42"/>
    </row>
    <row r="1016" spans="1:4" ht="12.75">
      <c r="A1016" s="23"/>
      <c r="C1016" s="24"/>
      <c r="D1016" s="42"/>
    </row>
    <row r="1017" spans="1:4" ht="12.75">
      <c r="A1017" s="23"/>
      <c r="C1017" s="24"/>
      <c r="D1017" s="42"/>
    </row>
    <row r="1018" spans="1:4" ht="12.75">
      <c r="A1018" s="23"/>
      <c r="C1018" s="24"/>
      <c r="D1018" s="42"/>
    </row>
    <row r="1019" spans="1:4" ht="12.75">
      <c r="A1019" s="23"/>
      <c r="C1019" s="24"/>
      <c r="D1019" s="42"/>
    </row>
    <row r="1020" spans="1:4" ht="12.75">
      <c r="A1020" s="23"/>
      <c r="C1020" s="24"/>
      <c r="D1020" s="42"/>
    </row>
    <row r="1021" spans="1:4" ht="12.75">
      <c r="A1021" s="23"/>
      <c r="C1021" s="24"/>
      <c r="D1021" s="42"/>
    </row>
    <row r="1022" spans="1:4" ht="12.75">
      <c r="A1022" s="23"/>
      <c r="C1022" s="24"/>
      <c r="D1022" s="42"/>
    </row>
    <row r="1023" spans="1:4" ht="12.75">
      <c r="A1023" s="23"/>
      <c r="C1023" s="24"/>
      <c r="D1023" s="42"/>
    </row>
    <row r="1024" spans="1:4" ht="12.75">
      <c r="A1024" s="23"/>
      <c r="C1024" s="24"/>
      <c r="D1024" s="42"/>
    </row>
    <row r="1025" spans="1:4" ht="12.75">
      <c r="A1025" s="23"/>
      <c r="C1025" s="24"/>
      <c r="D1025" s="42"/>
    </row>
    <row r="1026" spans="1:4" ht="12.75">
      <c r="A1026" s="23"/>
      <c r="C1026" s="24"/>
      <c r="D1026" s="42"/>
    </row>
    <row r="1027" spans="1:4" ht="12.75">
      <c r="A1027" s="23"/>
      <c r="C1027" s="24"/>
      <c r="D1027" s="42"/>
    </row>
    <row r="1028" spans="1:4" ht="12.75">
      <c r="A1028" s="23"/>
      <c r="C1028" s="24"/>
      <c r="D1028" s="42"/>
    </row>
    <row r="1029" spans="1:4" ht="12.75">
      <c r="A1029" s="23"/>
      <c r="C1029" s="24"/>
      <c r="D1029" s="42"/>
    </row>
    <row r="1030" spans="1:4" ht="12.75">
      <c r="A1030" s="23"/>
      <c r="C1030" s="24"/>
      <c r="D1030" s="42"/>
    </row>
    <row r="1031" spans="1:4" ht="12.75">
      <c r="A1031" s="23"/>
      <c r="C1031" s="24"/>
      <c r="D1031" s="42"/>
    </row>
    <row r="1032" spans="1:4" ht="12.75">
      <c r="A1032" s="23"/>
      <c r="C1032" s="24"/>
      <c r="D1032" s="42"/>
    </row>
    <row r="1033" spans="1:4" ht="12.75">
      <c r="A1033" s="23"/>
      <c r="C1033" s="24"/>
      <c r="D1033" s="42"/>
    </row>
    <row r="1034" spans="1:4" ht="12.75">
      <c r="A1034" s="23"/>
      <c r="C1034" s="24"/>
      <c r="D1034" s="42"/>
    </row>
    <row r="1035" spans="1:4" ht="12.75">
      <c r="A1035" s="23"/>
      <c r="C1035" s="24"/>
      <c r="D1035" s="42"/>
    </row>
    <row r="1036" spans="1:4" ht="12.75">
      <c r="A1036" s="23"/>
      <c r="C1036" s="24"/>
      <c r="D1036" s="42"/>
    </row>
    <row r="1037" spans="1:4" ht="12.75">
      <c r="A1037" s="23"/>
      <c r="C1037" s="24"/>
      <c r="D1037" s="42"/>
    </row>
    <row r="1038" spans="1:4" ht="12.75">
      <c r="A1038" s="23"/>
      <c r="C1038" s="24"/>
      <c r="D1038" s="42"/>
    </row>
    <row r="1039" spans="1:4" ht="12.75">
      <c r="A1039" s="23"/>
      <c r="C1039" s="24"/>
      <c r="D1039" s="42"/>
    </row>
    <row r="1040" spans="1:4" ht="12.75">
      <c r="A1040" s="23"/>
      <c r="C1040" s="24"/>
      <c r="D1040" s="42"/>
    </row>
    <row r="1041" spans="1:4" ht="12.75">
      <c r="A1041" s="23"/>
      <c r="C1041" s="24"/>
      <c r="D1041" s="42"/>
    </row>
    <row r="1042" spans="1:4" ht="12.75">
      <c r="A1042" s="23"/>
      <c r="C1042" s="24"/>
      <c r="D1042" s="42"/>
    </row>
    <row r="1043" spans="1:4" ht="12.75">
      <c r="A1043" s="23"/>
      <c r="C1043" s="24"/>
      <c r="D1043" s="42"/>
    </row>
    <row r="1044" spans="1:4" ht="12.75">
      <c r="A1044" s="23"/>
      <c r="C1044" s="24"/>
      <c r="D1044" s="42"/>
    </row>
    <row r="1045" spans="1:4" ht="12.75">
      <c r="A1045" s="23"/>
      <c r="C1045" s="24"/>
      <c r="D1045" s="42"/>
    </row>
    <row r="1046" spans="1:4" ht="12.75">
      <c r="A1046" s="23"/>
      <c r="C1046" s="24"/>
      <c r="D1046" s="42"/>
    </row>
    <row r="1047" spans="1:4" ht="12.75">
      <c r="A1047" s="23"/>
      <c r="C1047" s="24"/>
      <c r="D1047" s="42"/>
    </row>
    <row r="1048" spans="1:4" ht="12.75">
      <c r="A1048" s="23"/>
      <c r="C1048" s="24"/>
      <c r="D1048" s="42"/>
    </row>
    <row r="1049" spans="1:4" ht="12.75">
      <c r="A1049" s="23"/>
      <c r="C1049" s="24"/>
      <c r="D1049" s="42"/>
    </row>
    <row r="1050" spans="1:4" ht="12.75">
      <c r="A1050" s="23"/>
      <c r="C1050" s="24"/>
      <c r="D1050" s="42"/>
    </row>
    <row r="1051" spans="1:4" ht="12.75">
      <c r="A1051" s="23"/>
      <c r="C1051" s="24"/>
      <c r="D1051" s="42"/>
    </row>
    <row r="1052" spans="1:4" ht="12.75">
      <c r="A1052" s="23"/>
      <c r="C1052" s="24"/>
      <c r="D1052" s="42"/>
    </row>
    <row r="1053" spans="1:4" ht="12.75">
      <c r="A1053" s="23"/>
      <c r="C1053" s="24"/>
      <c r="D1053" s="42"/>
    </row>
    <row r="1054" spans="1:4" ht="12.75">
      <c r="A1054" s="23"/>
      <c r="C1054" s="24"/>
      <c r="D1054" s="42"/>
    </row>
    <row r="1055" spans="1:4" ht="12.75">
      <c r="A1055" s="23"/>
      <c r="C1055" s="24"/>
      <c r="D1055" s="42"/>
    </row>
    <row r="1056" spans="1:4" ht="12.75">
      <c r="A1056" s="23"/>
      <c r="C1056" s="24"/>
      <c r="D1056" s="42"/>
    </row>
    <row r="1057" spans="1:4" ht="12.75">
      <c r="A1057" s="23"/>
      <c r="C1057" s="24"/>
      <c r="D1057" s="42"/>
    </row>
    <row r="1058" spans="1:4" ht="12.75">
      <c r="A1058" s="23"/>
      <c r="C1058" s="24"/>
      <c r="D1058" s="42"/>
    </row>
    <row r="1059" spans="1:4" ht="12.75">
      <c r="A1059" s="23"/>
      <c r="C1059" s="24"/>
      <c r="D1059" s="42"/>
    </row>
    <row r="1060" spans="1:4" ht="12.75">
      <c r="A1060" s="23"/>
      <c r="C1060" s="24"/>
      <c r="D1060" s="42"/>
    </row>
    <row r="1061" spans="1:4" ht="12.75">
      <c r="A1061" s="23"/>
      <c r="C1061" s="24"/>
      <c r="D1061" s="42"/>
    </row>
    <row r="1062" spans="1:4" ht="12.75">
      <c r="A1062" s="23"/>
      <c r="C1062" s="24"/>
      <c r="D1062" s="42"/>
    </row>
    <row r="1063" spans="1:4" ht="12.75">
      <c r="A1063" s="23"/>
      <c r="C1063" s="24"/>
      <c r="D1063" s="42"/>
    </row>
    <row r="1064" spans="1:4" ht="12.75">
      <c r="A1064" s="23"/>
      <c r="C1064" s="24"/>
      <c r="D1064" s="42"/>
    </row>
    <row r="1065" spans="1:4" ht="12.75">
      <c r="A1065" s="23"/>
      <c r="C1065" s="24"/>
      <c r="D1065" s="42"/>
    </row>
    <row r="1066" spans="1:4" ht="12.75">
      <c r="A1066" s="23"/>
      <c r="C1066" s="24"/>
      <c r="D1066" s="42"/>
    </row>
    <row r="1067" spans="1:4" ht="12.75">
      <c r="A1067" s="23"/>
      <c r="C1067" s="24"/>
      <c r="D1067" s="42"/>
    </row>
    <row r="1068" spans="1:4" ht="12.75">
      <c r="A1068" s="23"/>
      <c r="C1068" s="24"/>
      <c r="D1068" s="42"/>
    </row>
    <row r="1069" spans="1:4" ht="12.75">
      <c r="A1069" s="23"/>
      <c r="C1069" s="24"/>
      <c r="D1069" s="42"/>
    </row>
    <row r="1070" spans="1:4" ht="12.75">
      <c r="A1070" s="23"/>
      <c r="C1070" s="24"/>
      <c r="D1070" s="42"/>
    </row>
    <row r="1071" spans="1:4" ht="12.75">
      <c r="A1071" s="23"/>
      <c r="C1071" s="24"/>
      <c r="D1071" s="42"/>
    </row>
    <row r="1072" spans="1:4" ht="12.75">
      <c r="A1072" s="23"/>
      <c r="C1072" s="24"/>
      <c r="D1072" s="42"/>
    </row>
    <row r="1073" spans="1:4" ht="12.75">
      <c r="A1073" s="23"/>
      <c r="C1073" s="24"/>
      <c r="D1073" s="42"/>
    </row>
    <row r="1074" spans="1:4" ht="12.75">
      <c r="A1074" s="23"/>
      <c r="C1074" s="24"/>
      <c r="D1074" s="42"/>
    </row>
    <row r="1075" spans="1:4" ht="12.75">
      <c r="A1075" s="23"/>
      <c r="C1075" s="24"/>
      <c r="D1075" s="42"/>
    </row>
    <row r="1076" spans="1:4" ht="12.75">
      <c r="A1076" s="23"/>
      <c r="C1076" s="24"/>
      <c r="D1076" s="42"/>
    </row>
    <row r="1077" spans="1:4" ht="12.75">
      <c r="A1077" s="23"/>
      <c r="C1077" s="24"/>
      <c r="D1077" s="42"/>
    </row>
    <row r="1078" spans="1:4" ht="12.75">
      <c r="A1078" s="23"/>
      <c r="C1078" s="24"/>
      <c r="D1078" s="42"/>
    </row>
    <row r="1079" spans="1:4" ht="12.75">
      <c r="A1079" s="23"/>
      <c r="C1079" s="24"/>
      <c r="D1079" s="42"/>
    </row>
    <row r="1080" spans="1:4" ht="12.75">
      <c r="A1080" s="23"/>
      <c r="C1080" s="24"/>
      <c r="D1080" s="42"/>
    </row>
    <row r="1081" spans="1:4" ht="12.75">
      <c r="A1081" s="23"/>
      <c r="C1081" s="24"/>
      <c r="D1081" s="42"/>
    </row>
    <row r="1082" spans="1:4" ht="12.75">
      <c r="A1082" s="23"/>
      <c r="C1082" s="24"/>
      <c r="D1082" s="42"/>
    </row>
    <row r="1083" spans="1:4" ht="12.75">
      <c r="A1083" s="23"/>
      <c r="C1083" s="24"/>
      <c r="D1083" s="42"/>
    </row>
    <row r="1084" spans="1:4" ht="12.75">
      <c r="A1084" s="23"/>
      <c r="C1084" s="24"/>
      <c r="D1084" s="42"/>
    </row>
    <row r="1085" spans="1:4" ht="12.75">
      <c r="A1085" s="23"/>
      <c r="C1085" s="24"/>
      <c r="D1085" s="42"/>
    </row>
    <row r="1086" spans="1:4" ht="12.75">
      <c r="A1086" s="23"/>
      <c r="C1086" s="24"/>
      <c r="D1086" s="42"/>
    </row>
    <row r="1087" spans="1:4" ht="12.75">
      <c r="A1087" s="23"/>
      <c r="C1087" s="24"/>
      <c r="D1087" s="42"/>
    </row>
    <row r="1088" spans="1:4" ht="12.75">
      <c r="A1088" s="23"/>
      <c r="C1088" s="24"/>
      <c r="D1088" s="42"/>
    </row>
    <row r="1089" spans="1:4" ht="12.75">
      <c r="A1089" s="23"/>
      <c r="C1089" s="24"/>
      <c r="D1089" s="42"/>
    </row>
    <row r="1090" spans="1:4" ht="12.75">
      <c r="A1090" s="23"/>
      <c r="C1090" s="24"/>
      <c r="D1090" s="42"/>
    </row>
    <row r="1091" spans="1:4" ht="12.75">
      <c r="A1091" s="23"/>
      <c r="C1091" s="24"/>
      <c r="D1091" s="42"/>
    </row>
    <row r="1092" spans="1:4" ht="12.75">
      <c r="A1092" s="23"/>
      <c r="C1092" s="24"/>
      <c r="D1092" s="42"/>
    </row>
    <row r="1093" spans="1:4" ht="12.75">
      <c r="A1093" s="23"/>
      <c r="C1093" s="24"/>
      <c r="D1093" s="42"/>
    </row>
    <row r="1094" spans="1:4" ht="12.75">
      <c r="A1094" s="23"/>
      <c r="C1094" s="24"/>
      <c r="D1094" s="42"/>
    </row>
    <row r="1095" spans="1:4" ht="12.75">
      <c r="A1095" s="23"/>
      <c r="C1095" s="24"/>
      <c r="D1095" s="42"/>
    </row>
    <row r="1096" spans="1:4" ht="12.75">
      <c r="A1096" s="23"/>
      <c r="C1096" s="24"/>
      <c r="D1096" s="42"/>
    </row>
    <row r="1097" spans="1:4" ht="12.75">
      <c r="A1097" s="23"/>
      <c r="C1097" s="24"/>
      <c r="D1097" s="42"/>
    </row>
    <row r="1098" spans="1:4" ht="12.75">
      <c r="A1098" s="23"/>
      <c r="C1098" s="24"/>
      <c r="D1098" s="42"/>
    </row>
    <row r="1099" spans="1:4" ht="12.75">
      <c r="A1099" s="23"/>
      <c r="C1099" s="24"/>
      <c r="D1099" s="42"/>
    </row>
    <row r="1100" spans="1:4" ht="12.75">
      <c r="A1100" s="23"/>
      <c r="C1100" s="24"/>
      <c r="D1100" s="42"/>
    </row>
    <row r="1101" spans="1:4" ht="12.75">
      <c r="A1101" s="23"/>
      <c r="C1101" s="24"/>
      <c r="D1101" s="42"/>
    </row>
    <row r="1102" spans="1:4" ht="12.75">
      <c r="A1102" s="23"/>
      <c r="C1102" s="24"/>
      <c r="D1102" s="42"/>
    </row>
    <row r="1103" spans="1:4" ht="12.75">
      <c r="A1103" s="23"/>
      <c r="C1103" s="24"/>
      <c r="D1103" s="42"/>
    </row>
    <row r="1104" spans="1:4" ht="12.75">
      <c r="A1104" s="23"/>
      <c r="C1104" s="24"/>
      <c r="D1104" s="42"/>
    </row>
    <row r="1105" spans="1:4" ht="12.75">
      <c r="A1105" s="23"/>
      <c r="C1105" s="24"/>
      <c r="D1105" s="42"/>
    </row>
    <row r="1106" spans="1:4" ht="12.75">
      <c r="A1106" s="23"/>
      <c r="C1106" s="24"/>
      <c r="D1106" s="42"/>
    </row>
    <row r="1107" spans="1:4" ht="12.75">
      <c r="A1107" s="23"/>
      <c r="C1107" s="24"/>
      <c r="D1107" s="42"/>
    </row>
    <row r="1108" spans="1:4" ht="12.75">
      <c r="A1108" s="23"/>
      <c r="C1108" s="24"/>
      <c r="D1108" s="42"/>
    </row>
    <row r="1109" spans="1:4" ht="12.75">
      <c r="A1109" s="23"/>
      <c r="C1109" s="24"/>
      <c r="D1109" s="42"/>
    </row>
    <row r="1110" spans="1:4" ht="12.75">
      <c r="A1110" s="23"/>
      <c r="C1110" s="24"/>
      <c r="D1110" s="42"/>
    </row>
    <row r="1111" spans="1:4" ht="12.75">
      <c r="A1111" s="23"/>
      <c r="C1111" s="24"/>
      <c r="D1111" s="42"/>
    </row>
    <row r="1112" spans="1:4" ht="12.75">
      <c r="A1112" s="23"/>
      <c r="C1112" s="24"/>
      <c r="D1112" s="42"/>
    </row>
    <row r="1113" spans="1:4" ht="12.75">
      <c r="A1113" s="23"/>
      <c r="C1113" s="24"/>
      <c r="D1113" s="42"/>
    </row>
    <row r="1114" spans="1:4" ht="12.75">
      <c r="A1114" s="23"/>
      <c r="C1114" s="24"/>
      <c r="D1114" s="42"/>
    </row>
    <row r="1115" spans="1:4" ht="12.75">
      <c r="A1115" s="23"/>
      <c r="C1115" s="24"/>
      <c r="D1115" s="42"/>
    </row>
    <row r="1116" spans="1:4" ht="12.75">
      <c r="A1116" s="23"/>
      <c r="C1116" s="24"/>
      <c r="D1116" s="42"/>
    </row>
    <row r="1117" spans="1:4" ht="12.75">
      <c r="A1117" s="23"/>
      <c r="C1117" s="24"/>
      <c r="D1117" s="42"/>
    </row>
    <row r="1118" spans="1:4" ht="12.75">
      <c r="A1118" s="23"/>
      <c r="C1118" s="24"/>
      <c r="D1118" s="42"/>
    </row>
    <row r="1119" spans="1:4" ht="12.75">
      <c r="A1119" s="23"/>
      <c r="C1119" s="24"/>
      <c r="D1119" s="42"/>
    </row>
    <row r="1120" spans="1:4" ht="12.75">
      <c r="A1120" s="23"/>
      <c r="C1120" s="24"/>
      <c r="D1120" s="42"/>
    </row>
    <row r="1121" spans="1:4" ht="12.75">
      <c r="A1121" s="23"/>
      <c r="C1121" s="24"/>
      <c r="D1121" s="42"/>
    </row>
    <row r="1122" spans="1:4" ht="12.75">
      <c r="A1122" s="23"/>
      <c r="C1122" s="24"/>
      <c r="D1122" s="42"/>
    </row>
    <row r="1123" spans="1:4" ht="12.75">
      <c r="A1123" s="23"/>
      <c r="C1123" s="24"/>
      <c r="D1123" s="42"/>
    </row>
    <row r="1124" spans="1:4" ht="12.75">
      <c r="A1124" s="23"/>
      <c r="C1124" s="24"/>
      <c r="D1124" s="42"/>
    </row>
    <row r="1125" spans="1:4" ht="12.75">
      <c r="A1125" s="23"/>
      <c r="C1125" s="24"/>
      <c r="D1125" s="42"/>
    </row>
    <row r="1126" spans="1:4" ht="12.75">
      <c r="A1126" s="23"/>
      <c r="C1126" s="24"/>
      <c r="D1126" s="42"/>
    </row>
    <row r="1127" spans="1:4" ht="12.75">
      <c r="A1127" s="23"/>
      <c r="C1127" s="24"/>
      <c r="D1127" s="42"/>
    </row>
    <row r="1128" spans="1:4" ht="12.75">
      <c r="A1128" s="23"/>
      <c r="C1128" s="24"/>
      <c r="D1128" s="42"/>
    </row>
    <row r="1129" spans="1:4" ht="12.75">
      <c r="A1129" s="23"/>
      <c r="C1129" s="24"/>
      <c r="D1129" s="42"/>
    </row>
    <row r="1130" spans="1:4" ht="12.75">
      <c r="A1130" s="23"/>
      <c r="C1130" s="24"/>
      <c r="D1130" s="42"/>
    </row>
    <row r="1131" spans="1:4" ht="12.75">
      <c r="A1131" s="23"/>
      <c r="C1131" s="24"/>
      <c r="D1131" s="42"/>
    </row>
    <row r="1132" spans="1:4" ht="12.75">
      <c r="A1132" s="23"/>
      <c r="C1132" s="24"/>
      <c r="D1132" s="42"/>
    </row>
    <row r="1133" spans="1:4" ht="12.75">
      <c r="A1133" s="23"/>
      <c r="C1133" s="24"/>
      <c r="D1133" s="42"/>
    </row>
    <row r="1134" spans="1:4" ht="12.75">
      <c r="A1134" s="23"/>
      <c r="C1134" s="24"/>
      <c r="D1134" s="42"/>
    </row>
    <row r="1135" spans="1:4" ht="12.75">
      <c r="A1135" s="23"/>
      <c r="C1135" s="24"/>
      <c r="D1135" s="42"/>
    </row>
    <row r="1136" spans="1:4" ht="12.75">
      <c r="A1136" s="23"/>
      <c r="C1136" s="24"/>
      <c r="D1136" s="42"/>
    </row>
    <row r="1137" spans="1:4" ht="12.75">
      <c r="A1137" s="23"/>
      <c r="C1137" s="24"/>
      <c r="D1137" s="42"/>
    </row>
    <row r="1138" spans="1:4" ht="12.75">
      <c r="A1138" s="23"/>
      <c r="C1138" s="24"/>
      <c r="D1138" s="42"/>
    </row>
    <row r="1139" spans="1:4" ht="12.75">
      <c r="A1139" s="23"/>
      <c r="C1139" s="24"/>
      <c r="D1139" s="42"/>
    </row>
    <row r="1140" spans="1:4" ht="12.75">
      <c r="A1140" s="23"/>
      <c r="C1140" s="24"/>
      <c r="D1140" s="42"/>
    </row>
    <row r="1141" spans="1:4" ht="12.75">
      <c r="A1141" s="23"/>
      <c r="C1141" s="24"/>
      <c r="D1141" s="42"/>
    </row>
    <row r="1142" spans="1:4" ht="12.75">
      <c r="A1142" s="23"/>
      <c r="C1142" s="24"/>
      <c r="D1142" s="42"/>
    </row>
    <row r="1143" spans="1:4" ht="12.75">
      <c r="A1143" s="23"/>
      <c r="C1143" s="24"/>
      <c r="D1143" s="42"/>
    </row>
    <row r="1144" spans="1:4" ht="12.75">
      <c r="A1144" s="23"/>
      <c r="C1144" s="24"/>
      <c r="D1144" s="42"/>
    </row>
    <row r="1145" spans="1:4" ht="12.75">
      <c r="A1145" s="23"/>
      <c r="C1145" s="24"/>
      <c r="D1145" s="42"/>
    </row>
    <row r="1146" spans="1:4" ht="12.75">
      <c r="A1146" s="23"/>
      <c r="C1146" s="24"/>
      <c r="D1146" s="42"/>
    </row>
    <row r="1147" spans="1:4" ht="12.75">
      <c r="A1147" s="23"/>
      <c r="C1147" s="24"/>
      <c r="D1147" s="42"/>
    </row>
    <row r="1148" spans="1:4" ht="12.75">
      <c r="A1148" s="23"/>
      <c r="C1148" s="24"/>
      <c r="D1148" s="42"/>
    </row>
    <row r="1149" spans="1:4" ht="12.75">
      <c r="A1149" s="23"/>
      <c r="C1149" s="24"/>
      <c r="D1149" s="42"/>
    </row>
    <row r="1150" spans="1:4" ht="12.75">
      <c r="A1150" s="23"/>
      <c r="C1150" s="24"/>
      <c r="D1150" s="42"/>
    </row>
    <row r="1151" spans="1:4" ht="12.75">
      <c r="A1151" s="23"/>
      <c r="C1151" s="24"/>
      <c r="D1151" s="42"/>
    </row>
    <row r="1152" spans="1:4" ht="12.75">
      <c r="A1152" s="23"/>
      <c r="C1152" s="24"/>
      <c r="D1152" s="42"/>
    </row>
    <row r="1153" spans="1:4" ht="12.75">
      <c r="A1153" s="23"/>
      <c r="C1153" s="24"/>
      <c r="D1153" s="42"/>
    </row>
    <row r="1154" spans="1:4" ht="12.75">
      <c r="A1154" s="23"/>
      <c r="C1154" s="24"/>
      <c r="D1154" s="42"/>
    </row>
    <row r="1155" spans="1:4" ht="12.75">
      <c r="A1155" s="23"/>
      <c r="C1155" s="24"/>
      <c r="D1155" s="42"/>
    </row>
    <row r="1156" spans="1:4" ht="12.75">
      <c r="A1156" s="23"/>
      <c r="C1156" s="24"/>
      <c r="D1156" s="42"/>
    </row>
    <row r="1157" spans="1:4" ht="12.75">
      <c r="A1157" s="23"/>
      <c r="C1157" s="24"/>
      <c r="D1157" s="42"/>
    </row>
    <row r="1158" spans="1:4" ht="12.75">
      <c r="A1158" s="23"/>
      <c r="C1158" s="24"/>
      <c r="D1158" s="42"/>
    </row>
    <row r="1159" spans="1:4" ht="12.75">
      <c r="A1159" s="23"/>
      <c r="C1159" s="24"/>
      <c r="D1159" s="42"/>
    </row>
    <row r="1160" spans="1:4" ht="12.75">
      <c r="A1160" s="23"/>
      <c r="C1160" s="24"/>
      <c r="D1160" s="42"/>
    </row>
    <row r="1161" spans="1:4" ht="12.75">
      <c r="A1161" s="23"/>
      <c r="C1161" s="24"/>
      <c r="D1161" s="42"/>
    </row>
    <row r="1162" spans="1:4" ht="12.75">
      <c r="A1162" s="23"/>
      <c r="C1162" s="24"/>
      <c r="D1162" s="42"/>
    </row>
    <row r="1163" spans="1:4" ht="12.75">
      <c r="A1163" s="23"/>
      <c r="C1163" s="24"/>
      <c r="D1163" s="42"/>
    </row>
    <row r="1164" spans="1:4" ht="12.75">
      <c r="A1164" s="23"/>
      <c r="C1164" s="24"/>
      <c r="D1164" s="42"/>
    </row>
    <row r="1165" spans="1:4" ht="12.75">
      <c r="A1165" s="23"/>
      <c r="C1165" s="24"/>
      <c r="D1165" s="42"/>
    </row>
    <row r="1166" spans="1:4" ht="12.75">
      <c r="A1166" s="23"/>
      <c r="C1166" s="24"/>
      <c r="D1166" s="42"/>
    </row>
    <row r="1167" spans="1:4" ht="12.75">
      <c r="A1167" s="23"/>
      <c r="C1167" s="24"/>
      <c r="D1167" s="42"/>
    </row>
    <row r="1168" spans="1:4" ht="12.75">
      <c r="A1168" s="23"/>
      <c r="C1168" s="24"/>
      <c r="D1168" s="42"/>
    </row>
    <row r="1169" spans="1:4" ht="12.75">
      <c r="A1169" s="23"/>
      <c r="C1169" s="24"/>
      <c r="D1169" s="42"/>
    </row>
    <row r="1170" spans="1:4" ht="12.75">
      <c r="A1170" s="23"/>
      <c r="C1170" s="24"/>
      <c r="D1170" s="42"/>
    </row>
    <row r="1171" spans="1:4" ht="12.75">
      <c r="A1171" s="23"/>
      <c r="C1171" s="24"/>
      <c r="D1171" s="42"/>
    </row>
    <row r="1172" spans="1:4" ht="12.75">
      <c r="A1172" s="23"/>
      <c r="C1172" s="24"/>
      <c r="D1172" s="42"/>
    </row>
    <row r="1173" spans="1:4" ht="12.75">
      <c r="A1173" s="23"/>
      <c r="C1173" s="24"/>
      <c r="D1173" s="42"/>
    </row>
    <row r="1174" spans="1:4" ht="12.75">
      <c r="A1174" s="23"/>
      <c r="C1174" s="24"/>
      <c r="D1174" s="42"/>
    </row>
    <row r="1175" spans="1:4" ht="12.75">
      <c r="A1175" s="23"/>
      <c r="C1175" s="24"/>
      <c r="D1175" s="42"/>
    </row>
    <row r="1176" spans="1:4" ht="12.75">
      <c r="A1176" s="23"/>
      <c r="C1176" s="24"/>
      <c r="D1176" s="42"/>
    </row>
    <row r="1177" spans="1:4" ht="12.75">
      <c r="A1177" s="23"/>
      <c r="C1177" s="24"/>
      <c r="D1177" s="42"/>
    </row>
    <row r="1178" spans="1:4" ht="12.75">
      <c r="A1178" s="23"/>
      <c r="C1178" s="24"/>
      <c r="D1178" s="42"/>
    </row>
    <row r="1179" spans="1:4" ht="12.75">
      <c r="A1179" s="23"/>
      <c r="C1179" s="24"/>
      <c r="D1179" s="42"/>
    </row>
    <row r="1180" spans="1:4" ht="12.75">
      <c r="A1180" s="23"/>
      <c r="C1180" s="24"/>
      <c r="D1180" s="42"/>
    </row>
    <row r="1181" spans="1:4" ht="12.75">
      <c r="A1181" s="23"/>
      <c r="C1181" s="24"/>
      <c r="D1181" s="42"/>
    </row>
    <row r="1182" spans="1:4" ht="12.75">
      <c r="A1182" s="23"/>
      <c r="C1182" s="24"/>
      <c r="D1182" s="42"/>
    </row>
    <row r="1183" spans="1:4" ht="12.75">
      <c r="A1183" s="23"/>
      <c r="C1183" s="24"/>
      <c r="D1183" s="42"/>
    </row>
    <row r="1184" spans="1:4" ht="12.75">
      <c r="A1184" s="23"/>
      <c r="C1184" s="24"/>
      <c r="D1184" s="42"/>
    </row>
    <row r="1185" spans="1:4" ht="12.75">
      <c r="A1185" s="23"/>
      <c r="C1185" s="24"/>
      <c r="D1185" s="42"/>
    </row>
    <row r="1186" spans="1:4" ht="12.75">
      <c r="A1186" s="23"/>
      <c r="C1186" s="24"/>
      <c r="D1186" s="42"/>
    </row>
    <row r="1187" spans="1:4" ht="12.75">
      <c r="A1187" s="23"/>
      <c r="C1187" s="24"/>
      <c r="D1187" s="42"/>
    </row>
    <row r="1188" spans="1:4" ht="12.75">
      <c r="A1188" s="23"/>
      <c r="C1188" s="24"/>
      <c r="D1188" s="42"/>
    </row>
    <row r="1189" spans="1:4" ht="12.75">
      <c r="A1189" s="23"/>
      <c r="C1189" s="24"/>
      <c r="D1189" s="42"/>
    </row>
    <row r="1190" spans="1:4" ht="12.75">
      <c r="A1190" s="23"/>
      <c r="C1190" s="24"/>
      <c r="D1190" s="42"/>
    </row>
    <row r="1191" spans="1:4" ht="12.75">
      <c r="A1191" s="23"/>
      <c r="C1191" s="24"/>
      <c r="D1191" s="42"/>
    </row>
    <row r="1192" spans="1:4" ht="12.75">
      <c r="A1192" s="23"/>
      <c r="C1192" s="24"/>
      <c r="D1192" s="42"/>
    </row>
    <row r="1193" spans="1:4" ht="12.75">
      <c r="A1193" s="23"/>
      <c r="C1193" s="24"/>
      <c r="D1193" s="42"/>
    </row>
    <row r="1194" spans="1:4" ht="12.75">
      <c r="A1194" s="23"/>
      <c r="C1194" s="24"/>
      <c r="D1194" s="42"/>
    </row>
    <row r="1195" spans="1:4" ht="12.75">
      <c r="A1195" s="23"/>
      <c r="C1195" s="24"/>
      <c r="D1195" s="42"/>
    </row>
    <row r="1196" spans="1:4" ht="12.75">
      <c r="A1196" s="23"/>
      <c r="C1196" s="24"/>
      <c r="D1196" s="42"/>
    </row>
    <row r="1197" spans="1:4" ht="12.75">
      <c r="A1197" s="23"/>
      <c r="C1197" s="24"/>
      <c r="D1197" s="42"/>
    </row>
    <row r="1198" spans="1:4" ht="12.75">
      <c r="A1198" s="23"/>
      <c r="C1198" s="24"/>
      <c r="D1198" s="42"/>
    </row>
    <row r="1199" spans="1:4" ht="12.75">
      <c r="A1199" s="23"/>
      <c r="C1199" s="24"/>
      <c r="D1199" s="42"/>
    </row>
    <row r="1200" spans="1:4" ht="12.75">
      <c r="A1200" s="23"/>
      <c r="C1200" s="24"/>
      <c r="D1200" s="42"/>
    </row>
    <row r="1201" spans="1:4" ht="12.75">
      <c r="A1201" s="23"/>
      <c r="C1201" s="24"/>
      <c r="D1201" s="42"/>
    </row>
    <row r="1202" spans="1:4" ht="12.75">
      <c r="A1202" s="23"/>
      <c r="C1202" s="24"/>
      <c r="D1202" s="42"/>
    </row>
    <row r="1203" spans="1:4" ht="12.75">
      <c r="A1203" s="23"/>
      <c r="C1203" s="24"/>
      <c r="D1203" s="42"/>
    </row>
    <row r="1204" spans="1:4" ht="12.75">
      <c r="A1204" s="23"/>
      <c r="C1204" s="24"/>
      <c r="D1204" s="42"/>
    </row>
    <row r="1205" spans="1:4" ht="12.75">
      <c r="A1205" s="23"/>
      <c r="C1205" s="24"/>
      <c r="D1205" s="42"/>
    </row>
    <row r="1206" spans="1:4" ht="12.75">
      <c r="A1206" s="23"/>
      <c r="C1206" s="24"/>
      <c r="D1206" s="42"/>
    </row>
    <row r="1207" spans="1:4" ht="12.75">
      <c r="A1207" s="23"/>
      <c r="C1207" s="24"/>
      <c r="D1207" s="42"/>
    </row>
    <row r="1208" spans="1:4" ht="12.75">
      <c r="A1208" s="23"/>
      <c r="C1208" s="24"/>
      <c r="D1208" s="42"/>
    </row>
    <row r="1209" spans="1:4" ht="12.75">
      <c r="A1209" s="23"/>
      <c r="C1209" s="24"/>
      <c r="D1209" s="42"/>
    </row>
    <row r="1210" spans="1:4" ht="12.75">
      <c r="A1210" s="23"/>
      <c r="C1210" s="24"/>
      <c r="D1210" s="42"/>
    </row>
    <row r="1211" spans="1:4" ht="12.75">
      <c r="A1211" s="23"/>
      <c r="C1211" s="24"/>
      <c r="D1211" s="42"/>
    </row>
    <row r="1212" spans="1:4" ht="12.75">
      <c r="A1212" s="23"/>
      <c r="C1212" s="24"/>
      <c r="D1212" s="42"/>
    </row>
    <row r="1213" spans="1:4" ht="12.75">
      <c r="A1213" s="23"/>
      <c r="C1213" s="24"/>
      <c r="D1213" s="42"/>
    </row>
    <row r="1214" spans="1:4" ht="12.75">
      <c r="A1214" s="23"/>
      <c r="C1214" s="24"/>
      <c r="D1214" s="42"/>
    </row>
    <row r="1215" spans="1:4" ht="12.75">
      <c r="A1215" s="23"/>
      <c r="C1215" s="24"/>
      <c r="D1215" s="42"/>
    </row>
    <row r="1216" spans="1:4" ht="12.75">
      <c r="A1216" s="23"/>
      <c r="C1216" s="24"/>
      <c r="D1216" s="42"/>
    </row>
    <row r="1217" spans="1:4" ht="12.75">
      <c r="A1217" s="23"/>
      <c r="C1217" s="24"/>
      <c r="D1217" s="42"/>
    </row>
    <row r="1218" spans="1:4" ht="12.75">
      <c r="A1218" s="23"/>
      <c r="C1218" s="24"/>
      <c r="D1218" s="42"/>
    </row>
    <row r="1219" spans="1:4" ht="12.75">
      <c r="A1219" s="23"/>
      <c r="C1219" s="24"/>
      <c r="D1219" s="42"/>
    </row>
    <row r="1220" spans="1:4" ht="12.75">
      <c r="A1220" s="23"/>
      <c r="C1220" s="24"/>
      <c r="D1220" s="42"/>
    </row>
    <row r="1221" spans="1:4" ht="12.75">
      <c r="A1221" s="23"/>
      <c r="C1221" s="24"/>
      <c r="D1221" s="42"/>
    </row>
    <row r="1222" spans="1:4" ht="12.75">
      <c r="A1222" s="23"/>
      <c r="C1222" s="24"/>
      <c r="D1222" s="42"/>
    </row>
    <row r="1223" spans="1:4" ht="12.75">
      <c r="A1223" s="23"/>
      <c r="C1223" s="24"/>
      <c r="D1223" s="42"/>
    </row>
    <row r="1224" spans="1:4" ht="12.75">
      <c r="A1224" s="23"/>
      <c r="C1224" s="24"/>
      <c r="D1224" s="42"/>
    </row>
    <row r="1225" spans="1:4" ht="12.75">
      <c r="A1225" s="23"/>
      <c r="C1225" s="24"/>
      <c r="D1225" s="42"/>
    </row>
    <row r="1226" spans="1:4" ht="12.75">
      <c r="A1226" s="23"/>
      <c r="C1226" s="24"/>
      <c r="D1226" s="42"/>
    </row>
    <row r="1227" spans="1:4" ht="12.75">
      <c r="A1227" s="23"/>
      <c r="C1227" s="24"/>
      <c r="D1227" s="42"/>
    </row>
    <row r="1228" spans="1:4" ht="12.75">
      <c r="A1228" s="23"/>
      <c r="C1228" s="24"/>
      <c r="D1228" s="42"/>
    </row>
    <row r="1229" spans="1:4" ht="12.75">
      <c r="A1229" s="23"/>
      <c r="C1229" s="24"/>
      <c r="D1229" s="42"/>
    </row>
    <row r="1230" spans="1:4" ht="12.75">
      <c r="A1230" s="23"/>
      <c r="C1230" s="24"/>
      <c r="D1230" s="42"/>
    </row>
    <row r="1231" spans="1:4" ht="12.75">
      <c r="A1231" s="23"/>
      <c r="C1231" s="24"/>
      <c r="D1231" s="42"/>
    </row>
    <row r="1232" spans="1:4" ht="12.75">
      <c r="A1232" s="23"/>
      <c r="C1232" s="24"/>
      <c r="D1232" s="42"/>
    </row>
    <row r="1233" spans="1:4" ht="12.75">
      <c r="A1233" s="23"/>
      <c r="C1233" s="24"/>
      <c r="D1233" s="42"/>
    </row>
    <row r="1234" spans="1:4" ht="12.75">
      <c r="A1234" s="23"/>
      <c r="C1234" s="24"/>
      <c r="D1234" s="42"/>
    </row>
    <row r="1235" spans="1:4" ht="12.75">
      <c r="A1235" s="23"/>
      <c r="C1235" s="24"/>
      <c r="D1235" s="42"/>
    </row>
    <row r="1236" spans="1:4" ht="12.75">
      <c r="A1236" s="23"/>
      <c r="C1236" s="24"/>
      <c r="D1236" s="42"/>
    </row>
    <row r="1237" spans="1:4" ht="12.75">
      <c r="A1237" s="23"/>
      <c r="C1237" s="24"/>
      <c r="D1237" s="42"/>
    </row>
    <row r="1238" spans="1:4" ht="12.75">
      <c r="A1238" s="23"/>
      <c r="C1238" s="24"/>
      <c r="D1238" s="42"/>
    </row>
    <row r="1239" spans="1:4" ht="12.75">
      <c r="A1239" s="23"/>
      <c r="C1239" s="24"/>
      <c r="D1239" s="42"/>
    </row>
    <row r="1240" spans="1:4" ht="12.75">
      <c r="A1240" s="23"/>
      <c r="C1240" s="24"/>
      <c r="D1240" s="42"/>
    </row>
    <row r="1241" spans="1:4" ht="12.75">
      <c r="A1241" s="23"/>
      <c r="C1241" s="24"/>
      <c r="D1241" s="42"/>
    </row>
    <row r="1242" spans="1:4" ht="12.75">
      <c r="A1242" s="23"/>
      <c r="C1242" s="24"/>
      <c r="D1242" s="42"/>
    </row>
    <row r="1243" spans="1:4" ht="12.75">
      <c r="A1243" s="23"/>
      <c r="C1243" s="24"/>
      <c r="D1243" s="42"/>
    </row>
    <row r="1244" spans="1:4" ht="12.75">
      <c r="A1244" s="23"/>
      <c r="C1244" s="24"/>
      <c r="D1244" s="42"/>
    </row>
    <row r="1245" spans="1:4" ht="12.75">
      <c r="A1245" s="23"/>
      <c r="C1245" s="24"/>
      <c r="D1245" s="42"/>
    </row>
    <row r="1246" spans="1:4" ht="12.75">
      <c r="A1246" s="23"/>
      <c r="C1246" s="24"/>
      <c r="D1246" s="42"/>
    </row>
    <row r="1247" spans="1:4" ht="12.75">
      <c r="A1247" s="23"/>
      <c r="C1247" s="24"/>
      <c r="D1247" s="42"/>
    </row>
    <row r="1248" spans="1:4" ht="12.75">
      <c r="A1248" s="23"/>
      <c r="C1248" s="24"/>
      <c r="D1248" s="42"/>
    </row>
    <row r="1249" spans="1:4" ht="12.75">
      <c r="A1249" s="23"/>
      <c r="C1249" s="24"/>
      <c r="D1249" s="42"/>
    </row>
    <row r="1250" spans="1:4" ht="12.75">
      <c r="A1250" s="23"/>
      <c r="C1250" s="24"/>
      <c r="D1250" s="42"/>
    </row>
    <row r="1251" spans="1:4" ht="12.75">
      <c r="A1251" s="23"/>
      <c r="C1251" s="24"/>
      <c r="D1251" s="42"/>
    </row>
    <row r="1252" spans="1:4" ht="12.75">
      <c r="A1252" s="23"/>
      <c r="C1252" s="24"/>
      <c r="D1252" s="42"/>
    </row>
    <row r="1253" spans="1:4" ht="12.75">
      <c r="A1253" s="23"/>
      <c r="C1253" s="24"/>
      <c r="D1253" s="42"/>
    </row>
    <row r="1254" spans="1:4" ht="12.75">
      <c r="A1254" s="23"/>
      <c r="C1254" s="24"/>
      <c r="D1254" s="42"/>
    </row>
    <row r="1255" spans="1:4" ht="12.75">
      <c r="A1255" s="23"/>
      <c r="C1255" s="24"/>
      <c r="D1255" s="42"/>
    </row>
    <row r="1256" spans="1:4" ht="12.75">
      <c r="A1256" s="23"/>
      <c r="C1256" s="24"/>
      <c r="D1256" s="42"/>
    </row>
    <row r="1257" spans="1:4" ht="12.75">
      <c r="A1257" s="23"/>
      <c r="C1257" s="24"/>
      <c r="D1257" s="42"/>
    </row>
    <row r="1258" spans="1:4" ht="12.75">
      <c r="A1258" s="23"/>
      <c r="C1258" s="24"/>
      <c r="D1258" s="42"/>
    </row>
    <row r="1259" spans="1:4" ht="12.75">
      <c r="A1259" s="23"/>
      <c r="C1259" s="24"/>
      <c r="D1259" s="42"/>
    </row>
    <row r="1260" spans="1:4" ht="12.75">
      <c r="A1260" s="23"/>
      <c r="C1260" s="24"/>
      <c r="D1260" s="42"/>
    </row>
    <row r="1261" spans="1:4" ht="12.75">
      <c r="A1261" s="23"/>
      <c r="C1261" s="24"/>
      <c r="D1261" s="42"/>
    </row>
    <row r="1262" spans="1:4" ht="12.75">
      <c r="A1262" s="23"/>
      <c r="C1262" s="24"/>
      <c r="D1262" s="42"/>
    </row>
    <row r="1263" spans="1:4" ht="12.75">
      <c r="A1263" s="23"/>
      <c r="C1263" s="24"/>
      <c r="D1263" s="42"/>
    </row>
    <row r="1264" spans="1:4" ht="12.75">
      <c r="A1264" s="23"/>
      <c r="C1264" s="24"/>
      <c r="D1264" s="42"/>
    </row>
    <row r="1265" spans="1:4" ht="12.75">
      <c r="A1265" s="23"/>
      <c r="C1265" s="24"/>
      <c r="D1265" s="42"/>
    </row>
    <row r="1266" spans="1:4" ht="12.75">
      <c r="A1266" s="23"/>
      <c r="C1266" s="24"/>
      <c r="D1266" s="42"/>
    </row>
    <row r="1267" spans="1:4" ht="12.75">
      <c r="A1267" s="23"/>
      <c r="C1267" s="24"/>
      <c r="D1267" s="42"/>
    </row>
    <row r="1268" spans="1:4" ht="12.75">
      <c r="A1268" s="23"/>
      <c r="C1268" s="24"/>
      <c r="D1268" s="42"/>
    </row>
    <row r="1269" spans="1:4" ht="12.75">
      <c r="A1269" s="23"/>
      <c r="C1269" s="24"/>
      <c r="D1269" s="42"/>
    </row>
    <row r="1270" spans="1:4" ht="12.75">
      <c r="A1270" s="23"/>
      <c r="C1270" s="24"/>
      <c r="D1270" s="42"/>
    </row>
    <row r="1271" spans="1:4" ht="12.75">
      <c r="A1271" s="23"/>
      <c r="C1271" s="24"/>
      <c r="D1271" s="42"/>
    </row>
    <row r="1272" spans="1:4" ht="12.75">
      <c r="A1272" s="23"/>
      <c r="C1272" s="24"/>
      <c r="D1272" s="42"/>
    </row>
    <row r="1273" spans="1:4" ht="12.75">
      <c r="A1273" s="23"/>
      <c r="C1273" s="24"/>
      <c r="D1273" s="42"/>
    </row>
    <row r="1274" spans="1:4" ht="12.75">
      <c r="A1274" s="23"/>
      <c r="C1274" s="24"/>
      <c r="D1274" s="42"/>
    </row>
    <row r="1275" spans="1:4" ht="12.75">
      <c r="A1275" s="23"/>
      <c r="C1275" s="24"/>
      <c r="D1275" s="42"/>
    </row>
    <row r="1276" spans="1:4" ht="12.75">
      <c r="A1276" s="23"/>
      <c r="C1276" s="24"/>
      <c r="D1276" s="42"/>
    </row>
    <row r="1277" spans="1:4" ht="12.75">
      <c r="A1277" s="23"/>
      <c r="C1277" s="24"/>
      <c r="D1277" s="42"/>
    </row>
    <row r="1278" spans="1:4" ht="12.75">
      <c r="A1278" s="23"/>
      <c r="C1278" s="24"/>
      <c r="D1278" s="42"/>
    </row>
    <row r="1279" spans="1:4" ht="12.75">
      <c r="A1279" s="23"/>
      <c r="C1279" s="24"/>
      <c r="D1279" s="42"/>
    </row>
    <row r="1280" spans="1:4" ht="12.75">
      <c r="A1280" s="23"/>
      <c r="C1280" s="24"/>
      <c r="D1280" s="42"/>
    </row>
    <row r="1281" spans="1:4" ht="12.75">
      <c r="A1281" s="23"/>
      <c r="C1281" s="24"/>
      <c r="D1281" s="42"/>
    </row>
    <row r="1282" spans="1:4" ht="12.75">
      <c r="A1282" s="23"/>
      <c r="C1282" s="24"/>
      <c r="D1282" s="42"/>
    </row>
    <row r="1283" spans="1:4" ht="12.75">
      <c r="A1283" s="23"/>
      <c r="C1283" s="24"/>
      <c r="D1283" s="42"/>
    </row>
    <row r="1284" spans="1:4" ht="12.75">
      <c r="A1284" s="23"/>
      <c r="C1284" s="24"/>
      <c r="D1284" s="42"/>
    </row>
    <row r="1285" spans="1:4" ht="12.75">
      <c r="A1285" s="23"/>
      <c r="C1285" s="24"/>
      <c r="D1285" s="42"/>
    </row>
    <row r="1286" spans="1:4" ht="12.75">
      <c r="A1286" s="23"/>
      <c r="C1286" s="24"/>
      <c r="D1286" s="42"/>
    </row>
    <row r="1287" spans="1:4" ht="12.75">
      <c r="A1287" s="23"/>
      <c r="C1287" s="24"/>
      <c r="D1287" s="42"/>
    </row>
    <row r="1288" spans="1:4" ht="12.75">
      <c r="A1288" s="23"/>
      <c r="C1288" s="24"/>
      <c r="D1288" s="42"/>
    </row>
    <row r="1289" spans="1:4" ht="12.75">
      <c r="A1289" s="23"/>
      <c r="C1289" s="24"/>
      <c r="D1289" s="42"/>
    </row>
    <row r="1290" spans="1:4" ht="12.75">
      <c r="A1290" s="23"/>
      <c r="C1290" s="24"/>
      <c r="D1290" s="42"/>
    </row>
    <row r="1291" spans="1:4" ht="12.75">
      <c r="A1291" s="23"/>
      <c r="C1291" s="24"/>
      <c r="D1291" s="42"/>
    </row>
    <row r="1292" spans="1:4" ht="12.75">
      <c r="A1292" s="23"/>
      <c r="C1292" s="24"/>
      <c r="D1292" s="42"/>
    </row>
    <row r="1293" spans="1:4" ht="12.75">
      <c r="A1293" s="23"/>
      <c r="C1293" s="24"/>
      <c r="D1293" s="42"/>
    </row>
    <row r="1294" spans="1:4" ht="12.75">
      <c r="A1294" s="23"/>
      <c r="C1294" s="24"/>
      <c r="D1294" s="42"/>
    </row>
    <row r="1295" spans="1:4" ht="12.75">
      <c r="A1295" s="23"/>
      <c r="C1295" s="24"/>
      <c r="D1295" s="42"/>
    </row>
    <row r="1296" spans="1:4" ht="12.75">
      <c r="A1296" s="23"/>
      <c r="C1296" s="24"/>
      <c r="D1296" s="42"/>
    </row>
    <row r="1297" spans="1:4" ht="12.75">
      <c r="A1297" s="23"/>
      <c r="C1297" s="24"/>
      <c r="D1297" s="42"/>
    </row>
    <row r="1298" spans="1:4" ht="12.75">
      <c r="A1298" s="23"/>
      <c r="C1298" s="24"/>
      <c r="D1298" s="42"/>
    </row>
    <row r="1299" spans="1:4" ht="12.75">
      <c r="A1299" s="23"/>
      <c r="C1299" s="24"/>
      <c r="D1299" s="42"/>
    </row>
    <row r="1300" spans="1:4" ht="12.75">
      <c r="A1300" s="23"/>
      <c r="C1300" s="24"/>
      <c r="D1300" s="42"/>
    </row>
    <row r="1301" spans="1:4" ht="12.75">
      <c r="A1301" s="23"/>
      <c r="C1301" s="24"/>
      <c r="D1301" s="42"/>
    </row>
    <row r="1302" spans="1:4" ht="12.75">
      <c r="A1302" s="23"/>
      <c r="C1302" s="24"/>
      <c r="D1302" s="42"/>
    </row>
    <row r="1303" spans="1:4" ht="12.75">
      <c r="A1303" s="23"/>
      <c r="C1303" s="24"/>
      <c r="D1303" s="42"/>
    </row>
    <row r="1304" spans="1:4" ht="12.75">
      <c r="A1304" s="23"/>
      <c r="C1304" s="24"/>
      <c r="D1304" s="42"/>
    </row>
    <row r="1305" spans="1:4" ht="12.75">
      <c r="A1305" s="23"/>
      <c r="C1305" s="24"/>
      <c r="D1305" s="42"/>
    </row>
    <row r="1306" spans="1:4" ht="12.75">
      <c r="A1306" s="23"/>
      <c r="C1306" s="24"/>
      <c r="D1306" s="42"/>
    </row>
    <row r="1307" spans="1:4" ht="12.75">
      <c r="A1307" s="23"/>
      <c r="C1307" s="24"/>
      <c r="D1307" s="42"/>
    </row>
    <row r="1308" spans="1:4" ht="12.75">
      <c r="A1308" s="23"/>
      <c r="C1308" s="24"/>
      <c r="D1308" s="42"/>
    </row>
    <row r="1309" spans="1:4" ht="12.75">
      <c r="A1309" s="23"/>
      <c r="C1309" s="24"/>
      <c r="D1309" s="42"/>
    </row>
    <row r="1310" spans="1:4" ht="12.75">
      <c r="A1310" s="23"/>
      <c r="C1310" s="24"/>
      <c r="D1310" s="42"/>
    </row>
    <row r="1311" spans="1:4" ht="12.75">
      <c r="A1311" s="23"/>
      <c r="C1311" s="24"/>
      <c r="D1311" s="42"/>
    </row>
    <row r="1312" spans="1:4" ht="12.75">
      <c r="A1312" s="23"/>
      <c r="C1312" s="24"/>
      <c r="D1312" s="42"/>
    </row>
    <row r="1313" spans="1:4" ht="12.75">
      <c r="A1313" s="23"/>
      <c r="C1313" s="24"/>
      <c r="D1313" s="42"/>
    </row>
    <row r="1314" spans="1:4" ht="12.75">
      <c r="A1314" s="23"/>
      <c r="C1314" s="24"/>
      <c r="D1314" s="42"/>
    </row>
    <row r="1315" spans="1:4" ht="12.75">
      <c r="A1315" s="23"/>
      <c r="C1315" s="24"/>
      <c r="D1315" s="42"/>
    </row>
    <row r="1316" spans="1:4" ht="12.75">
      <c r="A1316" s="23"/>
      <c r="C1316" s="24"/>
      <c r="D1316" s="42"/>
    </row>
    <row r="1317" spans="1:4" ht="12.75">
      <c r="A1317" s="23"/>
      <c r="C1317" s="24"/>
      <c r="D1317" s="42"/>
    </row>
    <row r="1318" spans="1:4" ht="12.75">
      <c r="A1318" s="23"/>
      <c r="C1318" s="24"/>
      <c r="D1318" s="42"/>
    </row>
    <row r="1319" spans="1:4" ht="12.75">
      <c r="A1319" s="23"/>
      <c r="C1319" s="24"/>
      <c r="D1319" s="42"/>
    </row>
    <row r="1320" spans="1:4" ht="12.75">
      <c r="A1320" s="23"/>
      <c r="C1320" s="24"/>
      <c r="D1320" s="42"/>
    </row>
    <row r="1321" spans="1:4" ht="12.75">
      <c r="A1321" s="23"/>
      <c r="C1321" s="24"/>
      <c r="D1321" s="42"/>
    </row>
    <row r="1322" spans="1:4" ht="12.75">
      <c r="A1322" s="23"/>
      <c r="C1322" s="24"/>
      <c r="D1322" s="42"/>
    </row>
    <row r="1323" spans="1:4" ht="12.75">
      <c r="A1323" s="23"/>
      <c r="C1323" s="24"/>
      <c r="D1323" s="42"/>
    </row>
    <row r="1324" spans="1:4" ht="12.75">
      <c r="A1324" s="23"/>
      <c r="C1324" s="24"/>
      <c r="D1324" s="42"/>
    </row>
    <row r="1325" spans="1:4" ht="12.75">
      <c r="A1325" s="23"/>
      <c r="C1325" s="24"/>
      <c r="D1325" s="42"/>
    </row>
    <row r="1326" spans="1:4" ht="12.75">
      <c r="A1326" s="23"/>
      <c r="C1326" s="24"/>
      <c r="D1326" s="42"/>
    </row>
    <row r="1327" spans="1:4" ht="12.75">
      <c r="A1327" s="23"/>
      <c r="C1327" s="24"/>
      <c r="D1327" s="42"/>
    </row>
    <row r="1328" spans="1:4" ht="12.75">
      <c r="A1328" s="23"/>
      <c r="C1328" s="24"/>
      <c r="D1328" s="42"/>
    </row>
    <row r="1329" spans="1:4" ht="12.75">
      <c r="A1329" s="23"/>
      <c r="C1329" s="24"/>
      <c r="D1329" s="42"/>
    </row>
    <row r="1330" spans="1:4" ht="12.75">
      <c r="A1330" s="23"/>
      <c r="C1330" s="24"/>
      <c r="D1330" s="42"/>
    </row>
    <row r="1331" spans="1:4" ht="12.75">
      <c r="A1331" s="23"/>
      <c r="C1331" s="24"/>
      <c r="D1331" s="42"/>
    </row>
    <row r="1332" spans="1:4" ht="12.75">
      <c r="A1332" s="23"/>
      <c r="C1332" s="24"/>
      <c r="D1332" s="42"/>
    </row>
    <row r="1333" spans="1:4" ht="12.75">
      <c r="A1333" s="23"/>
      <c r="C1333" s="24"/>
      <c r="D1333" s="42"/>
    </row>
    <row r="1334" spans="1:4" ht="12.75">
      <c r="A1334" s="23"/>
      <c r="C1334" s="24"/>
      <c r="D1334" s="42"/>
    </row>
    <row r="1335" spans="1:4" ht="12.75">
      <c r="A1335" s="23"/>
      <c r="C1335" s="24"/>
      <c r="D1335" s="42"/>
    </row>
    <row r="1336" spans="1:4" ht="12.75">
      <c r="A1336" s="23"/>
      <c r="C1336" s="24"/>
      <c r="D1336" s="42"/>
    </row>
    <row r="1337" spans="1:4" ht="12.75">
      <c r="A1337" s="23"/>
      <c r="C1337" s="24"/>
      <c r="D1337" s="42"/>
    </row>
    <row r="1338" spans="1:4" ht="12.75">
      <c r="A1338" s="23"/>
      <c r="C1338" s="24"/>
      <c r="D1338" s="42"/>
    </row>
    <row r="1339" spans="1:4" ht="12.75">
      <c r="A1339" s="23"/>
      <c r="C1339" s="24"/>
      <c r="D1339" s="42"/>
    </row>
    <row r="1340" spans="1:4" ht="12.75">
      <c r="A1340" s="23"/>
      <c r="C1340" s="24"/>
      <c r="D1340" s="42"/>
    </row>
    <row r="1341" spans="1:4" ht="12.75">
      <c r="A1341" s="23"/>
      <c r="C1341" s="24"/>
      <c r="D1341" s="42"/>
    </row>
    <row r="1342" spans="1:4" ht="12.75">
      <c r="A1342" s="23"/>
      <c r="C1342" s="24"/>
      <c r="D1342" s="42"/>
    </row>
    <row r="1343" spans="1:4" ht="12.75">
      <c r="A1343" s="23"/>
      <c r="C1343" s="24"/>
      <c r="D1343" s="42"/>
    </row>
    <row r="1344" spans="1:4" ht="12.75">
      <c r="A1344" s="23"/>
      <c r="C1344" s="24"/>
      <c r="D1344" s="42"/>
    </row>
    <row r="1345" spans="1:4" ht="12.75">
      <c r="A1345" s="23"/>
      <c r="C1345" s="24"/>
      <c r="D1345" s="42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</sheetData>
  <sheetProtection/>
  <mergeCells count="76">
    <mergeCell ref="A840:D840"/>
    <mergeCell ref="A842:B842"/>
    <mergeCell ref="A826:D826"/>
    <mergeCell ref="B857:C857"/>
    <mergeCell ref="B855:C855"/>
    <mergeCell ref="A829:D829"/>
    <mergeCell ref="B856:C856"/>
    <mergeCell ref="B835:C835"/>
    <mergeCell ref="A836:D836"/>
    <mergeCell ref="A851:D851"/>
    <mergeCell ref="A622:D622"/>
    <mergeCell ref="A818:D818"/>
    <mergeCell ref="A791:D791"/>
    <mergeCell ref="A799:D799"/>
    <mergeCell ref="A805:D805"/>
    <mergeCell ref="A722:D722"/>
    <mergeCell ref="A643:B643"/>
    <mergeCell ref="A632:D632"/>
    <mergeCell ref="A648:D648"/>
    <mergeCell ref="A655:B655"/>
    <mergeCell ref="A620:D620"/>
    <mergeCell ref="A319:D319"/>
    <mergeCell ref="A495:D495"/>
    <mergeCell ref="A512:D512"/>
    <mergeCell ref="A517:D517"/>
    <mergeCell ref="A407:D407"/>
    <mergeCell ref="A605:D605"/>
    <mergeCell ref="A610:D610"/>
    <mergeCell ref="A565:D565"/>
    <mergeCell ref="A820:D820"/>
    <mergeCell ref="A823:D823"/>
    <mergeCell ref="B825:C825"/>
    <mergeCell ref="A756:D756"/>
    <mergeCell ref="A637:D637"/>
    <mergeCell ref="B639:C639"/>
    <mergeCell ref="A640:D640"/>
    <mergeCell ref="A230:D230"/>
    <mergeCell ref="A241:D241"/>
    <mergeCell ref="A249:D249"/>
    <mergeCell ref="A262:D262"/>
    <mergeCell ref="A275:D275"/>
    <mergeCell ref="A293:D293"/>
    <mergeCell ref="A549:D549"/>
    <mergeCell ref="A3:D3"/>
    <mergeCell ref="A5:D5"/>
    <mergeCell ref="A166:D166"/>
    <mergeCell ref="A170:D170"/>
    <mergeCell ref="B176:C176"/>
    <mergeCell ref="A208:D208"/>
    <mergeCell ref="A177:D177"/>
    <mergeCell ref="A186:B186"/>
    <mergeCell ref="A225:D225"/>
    <mergeCell ref="A187:D187"/>
    <mergeCell ref="A198:D198"/>
    <mergeCell ref="A218:D218"/>
    <mergeCell ref="A217:B217"/>
    <mergeCell ref="A846:D846"/>
    <mergeCell ref="A832:B832"/>
    <mergeCell ref="A833:D833"/>
    <mergeCell ref="A651:D651"/>
    <mergeCell ref="A770:D770"/>
    <mergeCell ref="A788:D788"/>
    <mergeCell ref="A691:D691"/>
    <mergeCell ref="A734:D734"/>
    <mergeCell ref="A656:D656"/>
    <mergeCell ref="A661:D661"/>
    <mergeCell ref="A843:D843"/>
    <mergeCell ref="A845:B845"/>
    <mergeCell ref="A644:D644"/>
    <mergeCell ref="B647:C647"/>
    <mergeCell ref="A702:D702"/>
    <mergeCell ref="A767:D767"/>
    <mergeCell ref="A667:D667"/>
    <mergeCell ref="A673:D673"/>
    <mergeCell ref="A678:D678"/>
    <mergeCell ref="A684:D684"/>
  </mergeCells>
  <printOptions horizontalCentered="1"/>
  <pageMargins left="0.5905511811023623" right="0" top="0.3937007874015748" bottom="0.1968503937007874" header="0.7086614173228347" footer="0.5118110236220472"/>
  <pageSetup fitToHeight="14" fitToWidth="1" horizontalDpi="600" verticalDpi="600" orientation="portrait" paperSize="9" scale="97" r:id="rId1"/>
  <headerFooter alignWithMargins="0">
    <oddFooter>&amp;CStrona &amp;P z &amp;N</oddFooter>
  </headerFooter>
  <rowBreaks count="4" manualBreakCount="4">
    <brk id="176" max="3" man="1"/>
    <brk id="207" max="3" man="1"/>
    <brk id="486" max="3" man="1"/>
    <brk id="6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SheetLayoutView="100" zoomScalePageLayoutView="0" workbookViewId="0" topLeftCell="M1">
      <selection activeCell="S24" sqref="S2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9.7109375" style="5" customWidth="1"/>
    <col min="8" max="8" width="12.00390625" style="27" customWidth="1"/>
    <col min="9" max="9" width="12.00390625" style="4" customWidth="1"/>
    <col min="10" max="10" width="13.140625" style="4" customWidth="1"/>
    <col min="11" max="11" width="11.57421875" style="5" customWidth="1"/>
    <col min="12" max="12" width="14.00390625" style="4" customWidth="1"/>
    <col min="13" max="13" width="10.8515625" style="5" customWidth="1"/>
    <col min="14" max="14" width="15.140625" style="4" customWidth="1"/>
    <col min="15" max="15" width="10.00390625" style="4" customWidth="1"/>
    <col min="16" max="16" width="9.140625" style="4" customWidth="1"/>
    <col min="17" max="17" width="11.421875" style="4" customWidth="1"/>
    <col min="18" max="18" width="10.7109375" style="4" customWidth="1"/>
    <col min="19" max="19" width="14.7109375" style="4" customWidth="1"/>
    <col min="20" max="20" width="10.140625" style="4" customWidth="1"/>
    <col min="21" max="21" width="9.140625" style="4" customWidth="1"/>
    <col min="22" max="25" width="15.00390625" style="4" customWidth="1"/>
    <col min="26" max="16384" width="9.140625" style="4" customWidth="1"/>
  </cols>
  <sheetData>
    <row r="1" spans="1:12" ht="12.75">
      <c r="A1" s="201" t="s">
        <v>703</v>
      </c>
      <c r="K1" s="303"/>
      <c r="L1" s="303"/>
    </row>
    <row r="2" spans="1:12" ht="23.25" customHeight="1" thickBot="1">
      <c r="A2" s="304" t="s">
        <v>986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5"/>
    </row>
    <row r="3" spans="1:26" s="10" customFormat="1" ht="18" customHeight="1">
      <c r="A3" s="300" t="s">
        <v>987</v>
      </c>
      <c r="B3" s="297" t="s">
        <v>988</v>
      </c>
      <c r="C3" s="297" t="s">
        <v>989</v>
      </c>
      <c r="D3" s="297" t="s">
        <v>990</v>
      </c>
      <c r="E3" s="297" t="s">
        <v>991</v>
      </c>
      <c r="F3" s="297" t="s">
        <v>896</v>
      </c>
      <c r="G3" s="295" t="s">
        <v>1025</v>
      </c>
      <c r="H3" s="295"/>
      <c r="I3" s="297" t="s">
        <v>1019</v>
      </c>
      <c r="J3" s="297" t="s">
        <v>992</v>
      </c>
      <c r="K3" s="297" t="s">
        <v>897</v>
      </c>
      <c r="L3" s="297" t="s">
        <v>898</v>
      </c>
      <c r="M3" s="297" t="s">
        <v>899</v>
      </c>
      <c r="N3" s="309" t="s">
        <v>900</v>
      </c>
      <c r="O3" s="295" t="s">
        <v>1020</v>
      </c>
      <c r="P3" s="297" t="s">
        <v>1021</v>
      </c>
      <c r="Q3" s="295" t="s">
        <v>904</v>
      </c>
      <c r="R3" s="295" t="s">
        <v>901</v>
      </c>
      <c r="S3" s="295" t="s">
        <v>226</v>
      </c>
      <c r="T3" s="295" t="s">
        <v>998</v>
      </c>
      <c r="U3" s="295"/>
      <c r="V3" s="295" t="s">
        <v>1022</v>
      </c>
      <c r="W3" s="295"/>
      <c r="X3" s="295" t="s">
        <v>1023</v>
      </c>
      <c r="Y3" s="295"/>
      <c r="Z3" s="306" t="s">
        <v>1024</v>
      </c>
    </row>
    <row r="4" spans="1:26" s="10" customFormat="1" ht="18" customHeight="1">
      <c r="A4" s="301"/>
      <c r="B4" s="298"/>
      <c r="C4" s="298"/>
      <c r="D4" s="298"/>
      <c r="E4" s="298"/>
      <c r="F4" s="298"/>
      <c r="G4" s="277"/>
      <c r="H4" s="277"/>
      <c r="I4" s="298"/>
      <c r="J4" s="298"/>
      <c r="K4" s="298"/>
      <c r="L4" s="298"/>
      <c r="M4" s="298"/>
      <c r="N4" s="310"/>
      <c r="O4" s="277"/>
      <c r="P4" s="298"/>
      <c r="Q4" s="277"/>
      <c r="R4" s="277"/>
      <c r="S4" s="277"/>
      <c r="T4" s="277"/>
      <c r="U4" s="277"/>
      <c r="V4" s="277"/>
      <c r="W4" s="277"/>
      <c r="X4" s="277"/>
      <c r="Y4" s="277"/>
      <c r="Z4" s="307"/>
    </row>
    <row r="5" spans="1:26" s="10" customFormat="1" ht="42" customHeight="1" thickBot="1">
      <c r="A5" s="302"/>
      <c r="B5" s="299"/>
      <c r="C5" s="299"/>
      <c r="D5" s="299"/>
      <c r="E5" s="299"/>
      <c r="F5" s="299"/>
      <c r="G5" s="60" t="s">
        <v>902</v>
      </c>
      <c r="H5" s="60" t="s">
        <v>903</v>
      </c>
      <c r="I5" s="299"/>
      <c r="J5" s="299"/>
      <c r="K5" s="299"/>
      <c r="L5" s="299"/>
      <c r="M5" s="299"/>
      <c r="N5" s="311"/>
      <c r="O5" s="296"/>
      <c r="P5" s="299"/>
      <c r="Q5" s="296"/>
      <c r="R5" s="296"/>
      <c r="S5" s="296"/>
      <c r="T5" s="60" t="s">
        <v>902</v>
      </c>
      <c r="U5" s="60" t="s">
        <v>903</v>
      </c>
      <c r="V5" s="60" t="s">
        <v>993</v>
      </c>
      <c r="W5" s="60" t="s">
        <v>994</v>
      </c>
      <c r="X5" s="60" t="s">
        <v>993</v>
      </c>
      <c r="Y5" s="60" t="s">
        <v>994</v>
      </c>
      <c r="Z5" s="308"/>
    </row>
    <row r="6" spans="1:26" ht="18.75" customHeight="1">
      <c r="A6" s="294" t="s">
        <v>1026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64"/>
      <c r="P6" s="64"/>
      <c r="Q6" s="64"/>
      <c r="R6" s="64"/>
      <c r="S6" s="64"/>
      <c r="T6" s="64"/>
      <c r="U6" s="65"/>
      <c r="V6" s="65"/>
      <c r="W6" s="65"/>
      <c r="X6" s="65"/>
      <c r="Y6" s="65"/>
      <c r="Z6" s="65"/>
    </row>
    <row r="7" spans="1:26" s="10" customFormat="1" ht="21" customHeight="1">
      <c r="A7" s="274">
        <v>1</v>
      </c>
      <c r="B7" s="274" t="s">
        <v>168</v>
      </c>
      <c r="C7" s="274" t="s">
        <v>169</v>
      </c>
      <c r="D7" s="274" t="s">
        <v>220</v>
      </c>
      <c r="E7" s="274" t="s">
        <v>221</v>
      </c>
      <c r="F7" s="274" t="s">
        <v>222</v>
      </c>
      <c r="G7" s="329"/>
      <c r="H7" s="329"/>
      <c r="I7" s="333">
        <v>1984</v>
      </c>
      <c r="J7" s="274">
        <v>2007</v>
      </c>
      <c r="K7" s="329"/>
      <c r="L7" s="274"/>
      <c r="M7" s="274">
        <v>5</v>
      </c>
      <c r="N7" s="274"/>
      <c r="O7" s="329"/>
      <c r="P7" s="329"/>
      <c r="Q7" s="335">
        <v>108752</v>
      </c>
      <c r="R7" s="274" t="s">
        <v>223</v>
      </c>
      <c r="S7" s="219">
        <v>42400</v>
      </c>
      <c r="T7" s="331"/>
      <c r="U7" s="329"/>
      <c r="V7" s="196" t="s">
        <v>224</v>
      </c>
      <c r="W7" s="196" t="s">
        <v>225</v>
      </c>
      <c r="X7" s="196" t="s">
        <v>224</v>
      </c>
      <c r="Y7" s="196" t="s">
        <v>225</v>
      </c>
      <c r="Z7" s="59"/>
    </row>
    <row r="8" spans="1:26" s="10" customFormat="1" ht="21.75" customHeight="1">
      <c r="A8" s="280"/>
      <c r="B8" s="280"/>
      <c r="C8" s="280"/>
      <c r="D8" s="280"/>
      <c r="E8" s="280"/>
      <c r="F8" s="280"/>
      <c r="G8" s="330"/>
      <c r="H8" s="330"/>
      <c r="I8" s="334"/>
      <c r="J8" s="280"/>
      <c r="K8" s="330"/>
      <c r="L8" s="280"/>
      <c r="M8" s="280"/>
      <c r="N8" s="280"/>
      <c r="O8" s="330"/>
      <c r="P8" s="330"/>
      <c r="Q8" s="335"/>
      <c r="R8" s="280"/>
      <c r="S8" s="219">
        <v>38200</v>
      </c>
      <c r="T8" s="332"/>
      <c r="U8" s="330"/>
      <c r="V8" s="196" t="s">
        <v>325</v>
      </c>
      <c r="W8" s="196" t="s">
        <v>326</v>
      </c>
      <c r="X8" s="196" t="s">
        <v>325</v>
      </c>
      <c r="Y8" s="196" t="s">
        <v>326</v>
      </c>
      <c r="Z8" s="59"/>
    </row>
    <row r="9" spans="1:26" ht="18.75" customHeight="1">
      <c r="A9" s="256" t="s">
        <v>975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56"/>
      <c r="P9" s="56"/>
      <c r="Q9" s="56"/>
      <c r="R9" s="56"/>
      <c r="S9" s="56"/>
      <c r="T9" s="56"/>
      <c r="U9" s="63"/>
      <c r="V9" s="63"/>
      <c r="W9" s="63"/>
      <c r="X9" s="63"/>
      <c r="Y9" s="63"/>
      <c r="Z9" s="63"/>
    </row>
    <row r="10" spans="1:26" s="10" customFormat="1" ht="24.75" customHeight="1">
      <c r="A10" s="274">
        <v>1</v>
      </c>
      <c r="B10" s="274" t="s">
        <v>976</v>
      </c>
      <c r="C10" s="274" t="s">
        <v>977</v>
      </c>
      <c r="D10" s="274" t="s">
        <v>978</v>
      </c>
      <c r="E10" s="274" t="s">
        <v>979</v>
      </c>
      <c r="F10" s="274" t="s">
        <v>980</v>
      </c>
      <c r="G10" s="274"/>
      <c r="H10" s="274"/>
      <c r="I10" s="274">
        <v>1551</v>
      </c>
      <c r="J10" s="274">
        <v>1999</v>
      </c>
      <c r="K10" s="274">
        <v>2003</v>
      </c>
      <c r="L10" s="274" t="s">
        <v>981</v>
      </c>
      <c r="M10" s="274"/>
      <c r="N10" s="274">
        <v>1820</v>
      </c>
      <c r="O10" s="274"/>
      <c r="P10" s="274" t="s">
        <v>25</v>
      </c>
      <c r="Q10" s="274"/>
      <c r="R10" s="274"/>
      <c r="S10" s="274"/>
      <c r="T10" s="274"/>
      <c r="U10" s="274"/>
      <c r="V10" s="197" t="s">
        <v>706</v>
      </c>
      <c r="W10" s="197" t="s">
        <v>707</v>
      </c>
      <c r="X10" s="100"/>
      <c r="Y10" s="100"/>
      <c r="Z10" s="101"/>
    </row>
    <row r="11" spans="1:26" s="10" customFormat="1" ht="24.7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197" t="s">
        <v>321</v>
      </c>
      <c r="W11" s="197" t="s">
        <v>322</v>
      </c>
      <c r="X11" s="100"/>
      <c r="Y11" s="100"/>
      <c r="Z11" s="101"/>
    </row>
    <row r="12" spans="1:26" s="10" customFormat="1" ht="24.75" customHeight="1">
      <c r="A12" s="274">
        <v>2</v>
      </c>
      <c r="B12" s="274" t="s">
        <v>976</v>
      </c>
      <c r="C12" s="274"/>
      <c r="D12" s="274" t="s">
        <v>982</v>
      </c>
      <c r="E12" s="274" t="s">
        <v>983</v>
      </c>
      <c r="F12" s="274" t="s">
        <v>980</v>
      </c>
      <c r="G12" s="274"/>
      <c r="H12" s="274"/>
      <c r="I12" s="274">
        <v>1028</v>
      </c>
      <c r="J12" s="274">
        <v>2010</v>
      </c>
      <c r="K12" s="274" t="s">
        <v>984</v>
      </c>
      <c r="L12" s="274" t="s">
        <v>985</v>
      </c>
      <c r="M12" s="274"/>
      <c r="N12" s="274">
        <v>1600</v>
      </c>
      <c r="O12" s="274"/>
      <c r="P12" s="274" t="s">
        <v>25</v>
      </c>
      <c r="Q12" s="274"/>
      <c r="R12" s="274"/>
      <c r="S12" s="274"/>
      <c r="T12" s="274"/>
      <c r="U12" s="274"/>
      <c r="V12" s="198" t="s">
        <v>227</v>
      </c>
      <c r="W12" s="198" t="s">
        <v>228</v>
      </c>
      <c r="X12" s="3"/>
      <c r="Y12" s="3"/>
      <c r="Z12" s="102"/>
    </row>
    <row r="13" spans="1:26" s="10" customFormat="1" ht="24.7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76"/>
      <c r="O13" s="280"/>
      <c r="P13" s="280"/>
      <c r="Q13" s="280"/>
      <c r="R13" s="280"/>
      <c r="S13" s="280"/>
      <c r="T13" s="280"/>
      <c r="U13" s="280"/>
      <c r="V13" s="198" t="s">
        <v>323</v>
      </c>
      <c r="W13" s="198" t="s">
        <v>324</v>
      </c>
      <c r="X13" s="3"/>
      <c r="Y13" s="3"/>
      <c r="Z13" s="102"/>
    </row>
    <row r="26" ht="12.75"/>
    <row r="27" ht="12.75"/>
    <row r="28" ht="12.75"/>
    <row r="29" ht="12.75"/>
  </sheetData>
  <sheetProtection/>
  <mergeCells count="87">
    <mergeCell ref="D7:D8"/>
    <mergeCell ref="C7:C8"/>
    <mergeCell ref="B7:B8"/>
    <mergeCell ref="A7:A8"/>
    <mergeCell ref="H7:H8"/>
    <mergeCell ref="G7:G8"/>
    <mergeCell ref="F7:F8"/>
    <mergeCell ref="E7:E8"/>
    <mergeCell ref="L7:L8"/>
    <mergeCell ref="K7:K8"/>
    <mergeCell ref="J7:J8"/>
    <mergeCell ref="I7:I8"/>
    <mergeCell ref="P7:P8"/>
    <mergeCell ref="O7:O8"/>
    <mergeCell ref="N7:N8"/>
    <mergeCell ref="M7:M8"/>
    <mergeCell ref="U7:U8"/>
    <mergeCell ref="T7:T8"/>
    <mergeCell ref="R7:R8"/>
    <mergeCell ref="R12:R13"/>
    <mergeCell ref="Q12:Q13"/>
    <mergeCell ref="P12:P13"/>
    <mergeCell ref="O12:O13"/>
    <mergeCell ref="S10:S11"/>
    <mergeCell ref="T10:T11"/>
    <mergeCell ref="U10:U11"/>
    <mergeCell ref="U12:U13"/>
    <mergeCell ref="T12:T13"/>
    <mergeCell ref="S12:S13"/>
    <mergeCell ref="O10:O11"/>
    <mergeCell ref="P10:P11"/>
    <mergeCell ref="Q10:Q11"/>
    <mergeCell ref="R10:R11"/>
    <mergeCell ref="L10:L11"/>
    <mergeCell ref="M10:M11"/>
    <mergeCell ref="N10:N11"/>
    <mergeCell ref="N12:N13"/>
    <mergeCell ref="M12:M13"/>
    <mergeCell ref="L12:L13"/>
    <mergeCell ref="B12:B13"/>
    <mergeCell ref="A12:A13"/>
    <mergeCell ref="J10:J11"/>
    <mergeCell ref="K10:K11"/>
    <mergeCell ref="K12:K13"/>
    <mergeCell ref="J12:J13"/>
    <mergeCell ref="F12:F13"/>
    <mergeCell ref="E12:E13"/>
    <mergeCell ref="D12:D13"/>
    <mergeCell ref="C12:C13"/>
    <mergeCell ref="I10:I11"/>
    <mergeCell ref="I12:I13"/>
    <mergeCell ref="H12:H13"/>
    <mergeCell ref="G12:G13"/>
    <mergeCell ref="E10:E11"/>
    <mergeCell ref="F10:F11"/>
    <mergeCell ref="G10:G11"/>
    <mergeCell ref="H10:H11"/>
    <mergeCell ref="A10:A11"/>
    <mergeCell ref="B10:B11"/>
    <mergeCell ref="C10:C11"/>
    <mergeCell ref="D10:D11"/>
    <mergeCell ref="X3:Y4"/>
    <mergeCell ref="Z3:Z5"/>
    <mergeCell ref="M3:M5"/>
    <mergeCell ref="N3:N5"/>
    <mergeCell ref="T3:U4"/>
    <mergeCell ref="V3:W4"/>
    <mergeCell ref="S3:S5"/>
    <mergeCell ref="O3:O5"/>
    <mergeCell ref="P3:P5"/>
    <mergeCell ref="Q3:Q5"/>
    <mergeCell ref="F3:F5"/>
    <mergeCell ref="K1:L1"/>
    <mergeCell ref="A2:L2"/>
    <mergeCell ref="I3:I5"/>
    <mergeCell ref="G3:H4"/>
    <mergeCell ref="L3:L5"/>
    <mergeCell ref="A6:N6"/>
    <mergeCell ref="R3:R5"/>
    <mergeCell ref="A9:N9"/>
    <mergeCell ref="J3:J5"/>
    <mergeCell ref="K3:K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G15" sqref="G15"/>
    </sheetView>
  </sheetViews>
  <sheetFormatPr defaultColWidth="9.140625" defaultRowHeight="12.75"/>
  <cols>
    <col min="1" max="1" width="13.57421875" style="48" customWidth="1"/>
    <col min="2" max="2" width="12.421875" style="48" customWidth="1"/>
    <col min="3" max="3" width="17.140625" style="49" customWidth="1"/>
    <col min="4" max="4" width="12.28125" style="54" customWidth="1"/>
    <col min="5" max="5" width="49.57421875" style="48" customWidth="1"/>
    <col min="6" max="16384" width="9.140625" style="48" customWidth="1"/>
  </cols>
  <sheetData>
    <row r="1" spans="1:5" ht="12.75">
      <c r="A1" s="273" t="s">
        <v>856</v>
      </c>
      <c r="B1" s="312"/>
      <c r="C1" s="312"/>
      <c r="D1" s="312"/>
      <c r="E1" s="312"/>
    </row>
    <row r="2" ht="12.75">
      <c r="D2" s="48"/>
    </row>
    <row r="3" spans="1:5" ht="12.75">
      <c r="A3" s="316" t="s">
        <v>877</v>
      </c>
      <c r="B3" s="317"/>
      <c r="C3" s="317"/>
      <c r="D3" s="318"/>
      <c r="E3" s="318"/>
    </row>
    <row r="4" spans="1:5" ht="39" customHeight="1">
      <c r="A4" s="3" t="s">
        <v>878</v>
      </c>
      <c r="B4" s="3" t="s">
        <v>879</v>
      </c>
      <c r="C4" s="51" t="s">
        <v>880</v>
      </c>
      <c r="D4" s="272" t="s">
        <v>394</v>
      </c>
      <c r="E4" s="272" t="s">
        <v>583</v>
      </c>
    </row>
    <row r="5" spans="1:5" ht="12.75">
      <c r="A5" s="313" t="s">
        <v>849</v>
      </c>
      <c r="B5" s="314"/>
      <c r="C5" s="314"/>
      <c r="D5" s="315"/>
      <c r="E5" s="261"/>
    </row>
    <row r="6" spans="1:5" ht="67.5">
      <c r="A6" s="165">
        <v>2009</v>
      </c>
      <c r="B6" s="221">
        <v>3</v>
      </c>
      <c r="C6" s="266">
        <v>2311.14</v>
      </c>
      <c r="D6" s="265"/>
      <c r="E6" s="262" t="s">
        <v>588</v>
      </c>
    </row>
    <row r="7" spans="1:5" ht="45">
      <c r="A7" s="165">
        <v>2010</v>
      </c>
      <c r="B7" s="166">
        <v>3</v>
      </c>
      <c r="C7" s="222">
        <v>5142.53</v>
      </c>
      <c r="D7" s="204"/>
      <c r="E7" s="262" t="s">
        <v>595</v>
      </c>
    </row>
    <row r="8" spans="1:5" ht="12.75">
      <c r="A8" s="313" t="s">
        <v>850</v>
      </c>
      <c r="B8" s="314"/>
      <c r="C8" s="314"/>
      <c r="D8" s="315"/>
      <c r="E8" s="263"/>
    </row>
    <row r="9" spans="1:5" ht="22.5">
      <c r="A9" s="165">
        <v>2009</v>
      </c>
      <c r="B9" s="221">
        <v>4</v>
      </c>
      <c r="C9" s="223">
        <v>3974.58</v>
      </c>
      <c r="D9" s="204"/>
      <c r="E9" s="262" t="s">
        <v>597</v>
      </c>
    </row>
    <row r="10" spans="1:6" s="4" customFormat="1" ht="22.5" customHeight="1">
      <c r="A10" s="165">
        <v>2010</v>
      </c>
      <c r="B10" s="221">
        <v>3</v>
      </c>
      <c r="C10" s="222">
        <v>2864.73</v>
      </c>
      <c r="D10" s="70"/>
      <c r="E10" s="264" t="s">
        <v>596</v>
      </c>
      <c r="F10" s="14"/>
    </row>
    <row r="11" spans="1:6" s="4" customFormat="1" ht="51" customHeight="1">
      <c r="A11" s="165">
        <v>2011</v>
      </c>
      <c r="B11" s="221">
        <v>2</v>
      </c>
      <c r="C11" s="222">
        <v>1202.71</v>
      </c>
      <c r="D11" s="70"/>
      <c r="E11" s="264" t="s">
        <v>598</v>
      </c>
      <c r="F11" s="14"/>
    </row>
    <row r="12" spans="1:5" ht="12.75">
      <c r="A12" s="313" t="s">
        <v>851</v>
      </c>
      <c r="B12" s="314"/>
      <c r="C12" s="314"/>
      <c r="D12" s="315"/>
      <c r="E12" s="263"/>
    </row>
    <row r="13" spans="1:5" ht="12.75">
      <c r="A13" s="165">
        <v>2009</v>
      </c>
      <c r="B13" s="221">
        <v>2</v>
      </c>
      <c r="C13" s="223">
        <v>8750.88</v>
      </c>
      <c r="D13" s="204"/>
      <c r="E13" s="262"/>
    </row>
    <row r="14" spans="1:6" s="4" customFormat="1" ht="19.5" customHeight="1">
      <c r="A14" s="165">
        <v>2010</v>
      </c>
      <c r="B14" s="221">
        <v>4</v>
      </c>
      <c r="C14" s="222">
        <v>14005.4</v>
      </c>
      <c r="D14" s="70"/>
      <c r="E14" s="264"/>
      <c r="F14" s="14"/>
    </row>
    <row r="15" spans="1:6" s="4" customFormat="1" ht="15" customHeight="1">
      <c r="A15" s="165">
        <v>2011</v>
      </c>
      <c r="B15" s="221">
        <v>8</v>
      </c>
      <c r="C15" s="222">
        <v>9537.27</v>
      </c>
      <c r="D15" s="220">
        <v>685.65</v>
      </c>
      <c r="E15" s="264"/>
      <c r="F15" s="14"/>
    </row>
    <row r="16" spans="1:5" ht="12.75">
      <c r="A16" s="313" t="s">
        <v>852</v>
      </c>
      <c r="B16" s="314"/>
      <c r="C16" s="314"/>
      <c r="D16" s="315"/>
      <c r="E16" s="263"/>
    </row>
    <row r="17" spans="1:5" ht="45">
      <c r="A17" s="165">
        <v>2009</v>
      </c>
      <c r="B17" s="221">
        <v>5</v>
      </c>
      <c r="C17" s="223">
        <v>6659.95</v>
      </c>
      <c r="D17" s="270"/>
      <c r="E17" s="262" t="s">
        <v>587</v>
      </c>
    </row>
    <row r="18" spans="1:5" ht="56.25">
      <c r="A18" s="165">
        <v>2010</v>
      </c>
      <c r="B18" s="221">
        <v>8</v>
      </c>
      <c r="C18" s="222">
        <v>17147.11</v>
      </c>
      <c r="D18" s="270"/>
      <c r="E18" s="262" t="s">
        <v>594</v>
      </c>
    </row>
    <row r="19" spans="1:5" ht="78.75">
      <c r="A19" s="165">
        <v>2011</v>
      </c>
      <c r="B19" s="221">
        <v>5</v>
      </c>
      <c r="C19" s="222">
        <v>31372</v>
      </c>
      <c r="D19" s="271">
        <v>3630</v>
      </c>
      <c r="E19" s="262" t="s">
        <v>589</v>
      </c>
    </row>
    <row r="20" spans="1:5" ht="12.75">
      <c r="A20" s="313" t="s">
        <v>853</v>
      </c>
      <c r="B20" s="314"/>
      <c r="C20" s="314"/>
      <c r="D20" s="315"/>
      <c r="E20" s="263"/>
    </row>
    <row r="21" spans="1:5" ht="45">
      <c r="A21" s="165">
        <v>2010</v>
      </c>
      <c r="B21" s="221">
        <v>23</v>
      </c>
      <c r="C21" s="222">
        <v>480290.65</v>
      </c>
      <c r="D21" s="204"/>
      <c r="E21" s="262" t="s">
        <v>586</v>
      </c>
    </row>
    <row r="22" spans="1:5" ht="12.75">
      <c r="A22" s="313" t="s">
        <v>854</v>
      </c>
      <c r="B22" s="314"/>
      <c r="C22" s="314"/>
      <c r="D22" s="315"/>
      <c r="E22" s="263"/>
    </row>
    <row r="23" spans="1:5" ht="33.75">
      <c r="A23" s="165">
        <v>2009</v>
      </c>
      <c r="B23" s="221">
        <v>10</v>
      </c>
      <c r="C23" s="223">
        <v>7804.38</v>
      </c>
      <c r="D23" s="204"/>
      <c r="E23" s="262" t="s">
        <v>590</v>
      </c>
    </row>
    <row r="24" spans="1:5" ht="22.5">
      <c r="A24" s="165">
        <v>2010</v>
      </c>
      <c r="B24" s="221">
        <v>9</v>
      </c>
      <c r="C24" s="222">
        <v>7354.83</v>
      </c>
      <c r="D24" s="204"/>
      <c r="E24" s="262" t="s">
        <v>591</v>
      </c>
    </row>
    <row r="25" spans="1:5" ht="22.5">
      <c r="A25" s="165">
        <v>2011</v>
      </c>
      <c r="B25" s="221">
        <v>4</v>
      </c>
      <c r="C25" s="222">
        <v>1411</v>
      </c>
      <c r="D25" s="206"/>
      <c r="E25" s="262" t="s">
        <v>592</v>
      </c>
    </row>
    <row r="26" spans="1:5" ht="12.75">
      <c r="A26" s="313" t="s">
        <v>855</v>
      </c>
      <c r="B26" s="314"/>
      <c r="C26" s="314"/>
      <c r="D26" s="315"/>
      <c r="E26" s="263"/>
    </row>
    <row r="27" spans="1:5" ht="45">
      <c r="A27" s="165">
        <v>2009</v>
      </c>
      <c r="B27" s="221">
        <v>4</v>
      </c>
      <c r="C27" s="268">
        <v>5091.76</v>
      </c>
      <c r="D27" s="204"/>
      <c r="E27" s="262" t="s">
        <v>593</v>
      </c>
    </row>
    <row r="28" spans="1:5" ht="12.75">
      <c r="A28" s="165">
        <v>2010</v>
      </c>
      <c r="B28" s="221">
        <v>1</v>
      </c>
      <c r="C28" s="222">
        <v>6220</v>
      </c>
      <c r="D28" s="204"/>
      <c r="E28" s="262" t="s">
        <v>585</v>
      </c>
    </row>
    <row r="29" spans="1:5" ht="45">
      <c r="A29" s="205">
        <v>2011</v>
      </c>
      <c r="B29" s="267">
        <v>3</v>
      </c>
      <c r="C29" s="269">
        <v>25385.5</v>
      </c>
      <c r="D29" s="204"/>
      <c r="E29" s="262" t="s">
        <v>584</v>
      </c>
    </row>
  </sheetData>
  <sheetProtection/>
  <mergeCells count="9">
    <mergeCell ref="A16:D16"/>
    <mergeCell ref="A20:D20"/>
    <mergeCell ref="A22:D22"/>
    <mergeCell ref="A26:D26"/>
    <mergeCell ref="A1:E1"/>
    <mergeCell ref="A5:D5"/>
    <mergeCell ref="A8:D8"/>
    <mergeCell ref="A12:D12"/>
    <mergeCell ref="A3:E3"/>
  </mergeCells>
  <printOptions/>
  <pageMargins left="2.02" right="0.75" top="1" bottom="1" header="0.53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C5" sqref="C5:C28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4" width="20.140625" style="50" customWidth="1"/>
  </cols>
  <sheetData>
    <row r="1" spans="1:4" s="9" customFormat="1" ht="12.75">
      <c r="A1" s="11"/>
      <c r="B1" s="22" t="s">
        <v>1006</v>
      </c>
      <c r="C1" s="95"/>
      <c r="D1" s="39"/>
    </row>
    <row r="2" spans="1:4" s="9" customFormat="1" ht="12.75">
      <c r="A2" s="11"/>
      <c r="B2" s="22"/>
      <c r="C2" s="95"/>
      <c r="D2" s="95"/>
    </row>
    <row r="3" spans="1:4" s="9" customFormat="1" ht="12.75" customHeight="1">
      <c r="A3" s="11"/>
      <c r="B3" s="319" t="s">
        <v>1018</v>
      </c>
      <c r="C3" s="319"/>
      <c r="D3" s="319"/>
    </row>
    <row r="4" spans="1:4" s="9" customFormat="1" ht="25.5">
      <c r="A4" s="8" t="s">
        <v>987</v>
      </c>
      <c r="B4" s="8" t="s">
        <v>906</v>
      </c>
      <c r="C4" s="51" t="s">
        <v>1004</v>
      </c>
      <c r="D4" s="51" t="s">
        <v>905</v>
      </c>
    </row>
    <row r="5" spans="1:4" s="12" customFormat="1" ht="21" customHeight="1">
      <c r="A5" s="114">
        <v>1</v>
      </c>
      <c r="B5" s="1" t="s">
        <v>1091</v>
      </c>
      <c r="C5" s="156">
        <f>2157499.68-981267.02</f>
        <v>1176232.6600000001</v>
      </c>
      <c r="D5" s="156"/>
    </row>
    <row r="6" spans="1:12" s="12" customFormat="1" ht="19.5" customHeight="1">
      <c r="A6" s="114">
        <v>2</v>
      </c>
      <c r="B6" s="1" t="s">
        <v>1092</v>
      </c>
      <c r="C6" s="156">
        <f>112805.63+3708</f>
        <v>116513.63</v>
      </c>
      <c r="D6" s="156"/>
      <c r="G6" s="172"/>
      <c r="H6" s="172"/>
      <c r="I6" s="172"/>
      <c r="J6" s="172"/>
      <c r="K6" s="172"/>
      <c r="L6" s="172"/>
    </row>
    <row r="7" spans="1:12" s="12" customFormat="1" ht="26.25" customHeight="1">
      <c r="A7" s="117">
        <v>3</v>
      </c>
      <c r="B7" s="1" t="s">
        <v>1093</v>
      </c>
      <c r="C7" s="157">
        <v>121291.41</v>
      </c>
      <c r="D7" s="156"/>
      <c r="G7" s="172"/>
      <c r="H7" s="172"/>
      <c r="I7" s="172"/>
      <c r="J7" s="172"/>
      <c r="K7" s="172"/>
      <c r="L7" s="172"/>
    </row>
    <row r="8" spans="1:4" s="12" customFormat="1" ht="26.25" customHeight="1">
      <c r="A8" s="114">
        <v>4</v>
      </c>
      <c r="B8" s="1" t="s">
        <v>1094</v>
      </c>
      <c r="C8" s="158">
        <f>283824.76+7549.36+581.76+2139+274.99+1204.63</f>
        <v>295574.5</v>
      </c>
      <c r="D8" s="158"/>
    </row>
    <row r="9" spans="1:4" s="12" customFormat="1" ht="26.25" customHeight="1">
      <c r="A9" s="114">
        <v>5</v>
      </c>
      <c r="B9" s="1" t="s">
        <v>1095</v>
      </c>
      <c r="C9" s="156">
        <v>85041.78</v>
      </c>
      <c r="D9" s="159"/>
    </row>
    <row r="10" spans="1:4" s="12" customFormat="1" ht="26.25" customHeight="1">
      <c r="A10" s="114">
        <v>6</v>
      </c>
      <c r="B10" s="1" t="s">
        <v>1096</v>
      </c>
      <c r="C10" s="158">
        <f>213235.94+3499+2087+3708.8+1099</f>
        <v>223629.74</v>
      </c>
      <c r="D10" s="159">
        <v>5190.16</v>
      </c>
    </row>
    <row r="11" spans="1:4" s="12" customFormat="1" ht="26.25" customHeight="1">
      <c r="A11" s="114">
        <v>7</v>
      </c>
      <c r="B11" s="1" t="s">
        <v>1097</v>
      </c>
      <c r="C11" s="156">
        <f>175241.04+3708.8+949</f>
        <v>179898.84</v>
      </c>
      <c r="D11" s="156"/>
    </row>
    <row r="12" spans="1:4" s="9" customFormat="1" ht="26.25" customHeight="1">
      <c r="A12" s="114">
        <v>8</v>
      </c>
      <c r="B12" s="1" t="s">
        <v>1098</v>
      </c>
      <c r="C12" s="156">
        <f>250800.66+3708.8+3155</f>
        <v>257664.46</v>
      </c>
      <c r="D12" s="156"/>
    </row>
    <row r="13" spans="1:4" s="12" customFormat="1" ht="26.25" customHeight="1">
      <c r="A13" s="114">
        <v>9</v>
      </c>
      <c r="B13" s="1" t="s">
        <v>1099</v>
      </c>
      <c r="C13" s="160">
        <v>17245.36</v>
      </c>
      <c r="D13" s="156"/>
    </row>
    <row r="14" spans="1:4" s="12" customFormat="1" ht="26.25" customHeight="1">
      <c r="A14" s="114">
        <v>10</v>
      </c>
      <c r="B14" s="1" t="s">
        <v>1100</v>
      </c>
      <c r="C14" s="156">
        <f>201392.78+500+1800+3708.8+550</f>
        <v>207951.58</v>
      </c>
      <c r="D14" s="156"/>
    </row>
    <row r="15" spans="1:4" s="9" customFormat="1" ht="25.5">
      <c r="A15" s="114">
        <v>11</v>
      </c>
      <c r="B15" s="1" t="s">
        <v>1101</v>
      </c>
      <c r="C15" s="158">
        <f>270699.33+529+1050+870+1988.6+920</f>
        <v>276056.93</v>
      </c>
      <c r="D15" s="161"/>
    </row>
    <row r="16" spans="1:5" s="9" customFormat="1" ht="25.5">
      <c r="A16" s="114">
        <v>12</v>
      </c>
      <c r="B16" s="1" t="s">
        <v>1104</v>
      </c>
      <c r="C16" s="158">
        <f>176237+1750+1787+3498+8385</f>
        <v>191657</v>
      </c>
      <c r="D16" s="158">
        <v>8746</v>
      </c>
      <c r="E16" s="12"/>
    </row>
    <row r="17" spans="1:4" s="9" customFormat="1" ht="25.5">
      <c r="A17" s="114">
        <v>13</v>
      </c>
      <c r="B17" s="1" t="s">
        <v>868</v>
      </c>
      <c r="C17" s="158">
        <f>327212.32+3028+3068+3708.8+3111</f>
        <v>340128.12</v>
      </c>
      <c r="D17" s="158">
        <v>13739.32</v>
      </c>
    </row>
    <row r="18" spans="1:4" s="9" customFormat="1" ht="25.5">
      <c r="A18" s="114">
        <v>14</v>
      </c>
      <c r="B18" s="1" t="s">
        <v>1105</v>
      </c>
      <c r="C18" s="158">
        <f>227100+13311.36+1828.63+7822+3891.5</f>
        <v>253953.49</v>
      </c>
      <c r="D18" s="159">
        <v>20700</v>
      </c>
    </row>
    <row r="19" spans="1:4" s="9" customFormat="1" ht="25.5">
      <c r="A19" s="114">
        <v>15</v>
      </c>
      <c r="B19" s="1" t="s">
        <v>1106</v>
      </c>
      <c r="C19" s="158">
        <f>36693.34+1250+907+1489.01+6379.5</f>
        <v>46718.85</v>
      </c>
      <c r="D19" s="159">
        <v>24904.34</v>
      </c>
    </row>
    <row r="20" spans="1:4" s="9" customFormat="1" ht="25.5">
      <c r="A20" s="114">
        <v>16</v>
      </c>
      <c r="B20" s="1" t="s">
        <v>1107</v>
      </c>
      <c r="C20" s="158">
        <f>762527.73+1160+4724+1125+1553.78+4841.59+9457.44+1096.78</f>
        <v>786486.32</v>
      </c>
      <c r="D20" s="158">
        <v>21989.04</v>
      </c>
    </row>
    <row r="21" spans="1:4" s="9" customFormat="1" ht="25.5">
      <c r="A21" s="114">
        <v>17</v>
      </c>
      <c r="B21" s="1" t="s">
        <v>1108</v>
      </c>
      <c r="C21" s="158">
        <f>789220.9+3188.1+1499+1000+1584.78+902.8+2806+3840.56+516.39+1975.41+16298.28+1651.35+2234.07+3000+5426.46+1513.95+13390.38+8686.26</f>
        <v>858734.6900000001</v>
      </c>
      <c r="D21" s="159">
        <v>99205.79</v>
      </c>
    </row>
    <row r="22" spans="1:4" s="9" customFormat="1" ht="25.5">
      <c r="A22" s="114">
        <v>18</v>
      </c>
      <c r="B22" s="1" t="s">
        <v>1109</v>
      </c>
      <c r="C22" s="158">
        <f>468307.27+1180+3304+457.5</f>
        <v>473248.77</v>
      </c>
      <c r="D22" s="159">
        <v>14476.6</v>
      </c>
    </row>
    <row r="23" spans="1:4" s="9" customFormat="1" ht="25.5">
      <c r="A23" s="114">
        <v>19</v>
      </c>
      <c r="B23" s="1" t="s">
        <v>1110</v>
      </c>
      <c r="C23" s="158">
        <v>47398.41</v>
      </c>
      <c r="D23" s="158"/>
    </row>
    <row r="24" spans="1:4" s="9" customFormat="1" ht="25.5">
      <c r="A24" s="114">
        <v>20</v>
      </c>
      <c r="B24" s="1" t="s">
        <v>1111</v>
      </c>
      <c r="C24" s="158">
        <f>55414.21+18605+1647+4135.8+612.2</f>
        <v>80414.20999999999</v>
      </c>
      <c r="D24" s="158"/>
    </row>
    <row r="25" spans="1:4" s="12" customFormat="1" ht="25.5">
      <c r="A25" s="114">
        <v>21</v>
      </c>
      <c r="B25" s="1" t="s">
        <v>1112</v>
      </c>
      <c r="C25" s="158">
        <f>504477+2074+1464</f>
        <v>508015</v>
      </c>
      <c r="D25" s="158"/>
    </row>
    <row r="26" spans="1:4" s="12" customFormat="1" ht="25.5">
      <c r="A26" s="114">
        <v>22</v>
      </c>
      <c r="B26" s="1" t="s">
        <v>1113</v>
      </c>
      <c r="C26" s="158">
        <v>219964.25</v>
      </c>
      <c r="D26" s="158"/>
    </row>
    <row r="27" spans="1:4" s="12" customFormat="1" ht="25.5">
      <c r="A27" s="114">
        <v>23</v>
      </c>
      <c r="B27" s="1" t="s">
        <v>1114</v>
      </c>
      <c r="C27" s="158">
        <v>550000</v>
      </c>
      <c r="D27" s="158">
        <v>500000</v>
      </c>
    </row>
    <row r="28" spans="1:4" s="12" customFormat="1" ht="25.5">
      <c r="A28" s="114">
        <v>24</v>
      </c>
      <c r="B28" s="1" t="s">
        <v>1115</v>
      </c>
      <c r="C28" s="158">
        <v>464836.73</v>
      </c>
      <c r="D28" s="158"/>
    </row>
    <row r="29" spans="1:4" ht="23.25" customHeight="1">
      <c r="A29" s="320" t="s">
        <v>907</v>
      </c>
      <c r="B29" s="321"/>
      <c r="C29" s="194">
        <f>SUM(C5:C28)</f>
        <v>7778656.73</v>
      </c>
      <c r="D29" s="194"/>
    </row>
  </sheetData>
  <sheetProtection/>
  <mergeCells count="2">
    <mergeCell ref="B3:D3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4" sqref="C4:C10"/>
    </sheetView>
  </sheetViews>
  <sheetFormatPr defaultColWidth="9.140625" defaultRowHeight="12.75"/>
  <cols>
    <col min="2" max="2" width="45.7109375" style="0" bestFit="1" customWidth="1"/>
    <col min="3" max="3" width="24.8515625" style="0" bestFit="1" customWidth="1"/>
  </cols>
  <sheetData>
    <row r="1" spans="1:3" ht="30" customHeight="1">
      <c r="A1" s="322" t="s">
        <v>327</v>
      </c>
      <c r="B1" s="322"/>
      <c r="C1" s="322"/>
    </row>
    <row r="2" spans="1:3" ht="12.75">
      <c r="A2" s="52"/>
      <c r="C2" s="230"/>
    </row>
    <row r="3" spans="1:3" ht="12.75">
      <c r="A3" s="8" t="s">
        <v>987</v>
      </c>
      <c r="B3" s="231" t="s">
        <v>397</v>
      </c>
      <c r="C3" s="232" t="s">
        <v>997</v>
      </c>
    </row>
    <row r="4" spans="1:3" ht="27" customHeight="1">
      <c r="A4" s="215">
        <v>1</v>
      </c>
      <c r="B4" s="19" t="s">
        <v>398</v>
      </c>
      <c r="C4" s="233">
        <v>241220.37</v>
      </c>
    </row>
    <row r="5" spans="1:3" ht="27" customHeight="1">
      <c r="A5" s="215">
        <v>2</v>
      </c>
      <c r="B5" s="26" t="s">
        <v>399</v>
      </c>
      <c r="C5" s="233">
        <v>40125.8</v>
      </c>
    </row>
    <row r="6" spans="1:3" ht="27" customHeight="1">
      <c r="A6" s="215">
        <v>3</v>
      </c>
      <c r="B6" s="26" t="s">
        <v>400</v>
      </c>
      <c r="C6" s="233">
        <v>19540.74</v>
      </c>
    </row>
    <row r="7" spans="1:3" ht="27" customHeight="1">
      <c r="A7" s="215">
        <v>4</v>
      </c>
      <c r="B7" s="26" t="s">
        <v>401</v>
      </c>
      <c r="C7" s="233">
        <v>144210</v>
      </c>
    </row>
    <row r="8" spans="1:3" ht="27" customHeight="1">
      <c r="A8" s="215">
        <v>5</v>
      </c>
      <c r="B8" s="26" t="s">
        <v>402</v>
      </c>
      <c r="C8" s="233">
        <v>5380.2</v>
      </c>
    </row>
    <row r="9" spans="1:3" ht="27" customHeight="1">
      <c r="A9" s="215">
        <v>6</v>
      </c>
      <c r="B9" s="26" t="s">
        <v>403</v>
      </c>
      <c r="C9" s="233">
        <v>9516</v>
      </c>
    </row>
    <row r="10" spans="1:3" ht="30.75" customHeight="1">
      <c r="A10" s="215">
        <v>7</v>
      </c>
      <c r="B10" s="19" t="s">
        <v>404</v>
      </c>
      <c r="C10" s="233">
        <v>133870.36</v>
      </c>
    </row>
    <row r="11" spans="1:3" ht="13.5" customHeight="1">
      <c r="A11" s="323" t="s">
        <v>876</v>
      </c>
      <c r="B11" s="324"/>
      <c r="C11" s="241">
        <f>SUM(C4:C10)</f>
        <v>593863.47</v>
      </c>
    </row>
    <row r="12" spans="1:3" ht="12.75">
      <c r="A12" s="52"/>
      <c r="C12" s="230"/>
    </row>
  </sheetData>
  <mergeCells count="2">
    <mergeCell ref="A1:C1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52" customWidth="1"/>
    <col min="2" max="2" width="44.00390625" style="0" customWidth="1"/>
    <col min="3" max="3" width="46.8515625" style="69" customWidth="1"/>
  </cols>
  <sheetData>
    <row r="1" spans="1:3" s="148" customFormat="1" ht="15" customHeight="1">
      <c r="A1" s="48"/>
      <c r="B1" s="16" t="s">
        <v>268</v>
      </c>
      <c r="C1" s="147"/>
    </row>
    <row r="2" spans="1:3" s="124" customFormat="1" ht="69" customHeight="1">
      <c r="A2" s="328" t="s">
        <v>704</v>
      </c>
      <c r="B2" s="328"/>
      <c r="C2" s="328"/>
    </row>
    <row r="3" spans="1:3" s="124" customFormat="1" ht="9" customHeight="1">
      <c r="A3" s="155"/>
      <c r="B3" s="155"/>
      <c r="C3" s="155"/>
    </row>
    <row r="4" spans="1:3" s="124" customFormat="1" ht="12.75">
      <c r="A4" s="145"/>
      <c r="C4" s="149"/>
    </row>
    <row r="5" spans="1:3" s="124" customFormat="1" ht="30.75" customHeight="1">
      <c r="A5" s="150" t="s">
        <v>987</v>
      </c>
      <c r="B5" s="150" t="s">
        <v>1002</v>
      </c>
      <c r="C5" s="151" t="s">
        <v>1003</v>
      </c>
    </row>
    <row r="6" spans="1:3" s="124" customFormat="1" ht="17.25" customHeight="1">
      <c r="A6" s="325" t="s">
        <v>1026</v>
      </c>
      <c r="B6" s="326"/>
      <c r="C6" s="327"/>
    </row>
    <row r="7" spans="1:3" ht="25.5">
      <c r="A7" s="224" t="s">
        <v>620</v>
      </c>
      <c r="B7" s="225" t="s">
        <v>889</v>
      </c>
      <c r="C7" s="226"/>
    </row>
    <row r="8" spans="1:3" ht="12.75">
      <c r="A8" s="227" t="s">
        <v>241</v>
      </c>
      <c r="B8" s="228" t="s">
        <v>890</v>
      </c>
      <c r="C8" s="229"/>
    </row>
    <row r="9" spans="1:3" ht="12.75">
      <c r="A9" s="227" t="s">
        <v>625</v>
      </c>
      <c r="B9" s="228" t="s">
        <v>891</v>
      </c>
      <c r="C9" s="229"/>
    </row>
    <row r="10" spans="1:3" ht="12.75">
      <c r="A10" s="227" t="s">
        <v>628</v>
      </c>
      <c r="B10" s="228" t="s">
        <v>892</v>
      </c>
      <c r="C10" s="229"/>
    </row>
    <row r="11" spans="1:3" ht="12.75">
      <c r="A11" s="227" t="s">
        <v>631</v>
      </c>
      <c r="B11" s="228" t="s">
        <v>893</v>
      </c>
      <c r="C11" s="229"/>
    </row>
    <row r="12" spans="1:3" s="195" customFormat="1" ht="17.25" customHeight="1">
      <c r="A12" s="325" t="s">
        <v>739</v>
      </c>
      <c r="B12" s="326"/>
      <c r="C12" s="327"/>
    </row>
    <row r="13" spans="1:3" s="124" customFormat="1" ht="18" customHeight="1">
      <c r="A13" s="146">
        <v>1</v>
      </c>
      <c r="B13" s="127" t="s">
        <v>735</v>
      </c>
      <c r="C13" s="151" t="s">
        <v>736</v>
      </c>
    </row>
    <row r="14" spans="1:3" s="124" customFormat="1" ht="18" customHeight="1">
      <c r="A14" s="146">
        <v>2</v>
      </c>
      <c r="B14" s="127" t="s">
        <v>737</v>
      </c>
      <c r="C14" s="151" t="s">
        <v>738</v>
      </c>
    </row>
    <row r="15" spans="1:3" s="195" customFormat="1" ht="17.25" customHeight="1">
      <c r="A15" s="325" t="s">
        <v>741</v>
      </c>
      <c r="B15" s="326"/>
      <c r="C15" s="327"/>
    </row>
    <row r="16" spans="1:3" s="124" customFormat="1" ht="25.5">
      <c r="A16" s="152" t="s">
        <v>620</v>
      </c>
      <c r="B16" s="153" t="s">
        <v>621</v>
      </c>
      <c r="C16" s="154" t="s">
        <v>622</v>
      </c>
    </row>
    <row r="17" spans="1:3" s="124" customFormat="1" ht="12.75">
      <c r="A17" s="152" t="s">
        <v>241</v>
      </c>
      <c r="B17" s="153" t="s">
        <v>623</v>
      </c>
      <c r="C17" s="154" t="s">
        <v>624</v>
      </c>
    </row>
    <row r="18" spans="1:3" s="124" customFormat="1" ht="12.75">
      <c r="A18" s="152" t="s">
        <v>625</v>
      </c>
      <c r="B18" s="153" t="s">
        <v>626</v>
      </c>
      <c r="C18" s="154" t="s">
        <v>627</v>
      </c>
    </row>
    <row r="19" spans="1:3" s="124" customFormat="1" ht="12.75">
      <c r="A19" s="152" t="s">
        <v>628</v>
      </c>
      <c r="B19" s="153" t="s">
        <v>629</v>
      </c>
      <c r="C19" s="154" t="s">
        <v>630</v>
      </c>
    </row>
    <row r="20" spans="1:3" s="124" customFormat="1" ht="12.75">
      <c r="A20" s="152" t="s">
        <v>631</v>
      </c>
      <c r="B20" s="153" t="s">
        <v>632</v>
      </c>
      <c r="C20" s="154" t="s">
        <v>633</v>
      </c>
    </row>
    <row r="21" spans="1:3" s="195" customFormat="1" ht="17.25" customHeight="1">
      <c r="A21" s="325" t="s">
        <v>634</v>
      </c>
      <c r="B21" s="326"/>
      <c r="C21" s="327"/>
    </row>
    <row r="22" spans="1:3" s="124" customFormat="1" ht="12.75">
      <c r="A22" s="146">
        <v>1</v>
      </c>
      <c r="B22" s="127" t="s">
        <v>689</v>
      </c>
      <c r="C22" s="151" t="s">
        <v>690</v>
      </c>
    </row>
    <row r="23" spans="1:3" s="124" customFormat="1" ht="12.75">
      <c r="A23" s="146">
        <v>2</v>
      </c>
      <c r="B23" s="127" t="s">
        <v>691</v>
      </c>
      <c r="C23" s="151" t="s">
        <v>692</v>
      </c>
    </row>
    <row r="24" spans="1:3" s="124" customFormat="1" ht="12.75">
      <c r="A24" s="146">
        <v>3</v>
      </c>
      <c r="B24" s="127" t="s">
        <v>693</v>
      </c>
      <c r="C24" s="151" t="s">
        <v>694</v>
      </c>
    </row>
    <row r="25" spans="1:3" s="124" customFormat="1" ht="12.75">
      <c r="A25" s="146">
        <v>4</v>
      </c>
      <c r="B25" s="127" t="s">
        <v>695</v>
      </c>
      <c r="C25" s="151" t="s">
        <v>696</v>
      </c>
    </row>
  </sheetData>
  <sheetProtection/>
  <mergeCells count="5">
    <mergeCell ref="A21:C21"/>
    <mergeCell ref="A12:C12"/>
    <mergeCell ref="A15:C15"/>
    <mergeCell ref="A2:C2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agnieszka.olejnik</cp:lastModifiedBy>
  <cp:lastPrinted>2012-01-19T11:53:36Z</cp:lastPrinted>
  <dcterms:created xsi:type="dcterms:W3CDTF">2004-04-21T13:58:08Z</dcterms:created>
  <dcterms:modified xsi:type="dcterms:W3CDTF">2012-01-30T14:54:16Z</dcterms:modified>
  <cp:category/>
  <cp:version/>
  <cp:contentType/>
  <cp:contentStatus/>
</cp:coreProperties>
</file>