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Arkusz1" sheetId="1" r:id="rId1"/>
  </sheets>
  <definedNames>
    <definedName name="_xlnm.Print_Area" localSheetId="0">'Arkusz1'!$A$3:$N$54</definedName>
  </definedNames>
  <calcPr fullCalcOnLoad="1"/>
</workbook>
</file>

<file path=xl/sharedStrings.xml><?xml version="1.0" encoding="utf-8"?>
<sst xmlns="http://schemas.openxmlformats.org/spreadsheetml/2006/main" count="61" uniqueCount="47">
  <si>
    <t>Przychody i wydatki</t>
  </si>
  <si>
    <t>P r z y c h o d y</t>
  </si>
  <si>
    <t>Dział</t>
  </si>
  <si>
    <t>Wyszczególnienie</t>
  </si>
  <si>
    <t>%  wyk.</t>
  </si>
  <si>
    <t>w tym:  dotacja</t>
  </si>
  <si>
    <t xml:space="preserve"> </t>
  </si>
  <si>
    <t>Zakłady budżetowe</t>
  </si>
  <si>
    <t>Oświata i wychowanie</t>
  </si>
  <si>
    <t>Przedszkole Publ. Nr  1</t>
  </si>
  <si>
    <t>Przedszkole Publ. Nr  2</t>
  </si>
  <si>
    <t>Przedszkole Publ.  Nr 3</t>
  </si>
  <si>
    <t>Przedszkole Publ.  Nr 4</t>
  </si>
  <si>
    <t>Przedszkole Publ.  Nr  5</t>
  </si>
  <si>
    <t>Przedszkole Publ.  Nr  6</t>
  </si>
  <si>
    <t>Przedszkole Publ.  Nr  7</t>
  </si>
  <si>
    <t>Przedszkole Publ.  Nr  8</t>
  </si>
  <si>
    <t>Przedszkole Publ.  Nr  10</t>
  </si>
  <si>
    <t>Przedszkole Publ. Nr  11</t>
  </si>
  <si>
    <t>Przedszkole Publ. Nr 1</t>
  </si>
  <si>
    <t>Przedszkole Publ. Nr 2</t>
  </si>
  <si>
    <t>Przedszkole Publ. Nr 3</t>
  </si>
  <si>
    <t>Przedszkole Publ. Nr 4</t>
  </si>
  <si>
    <t>Przedszkole Publ. Nr 6</t>
  </si>
  <si>
    <t>Przedszkole Publ. Nr 7</t>
  </si>
  <si>
    <t>Przedszkole Publ. Nr 8</t>
  </si>
  <si>
    <t>Przedszkole Publ. Nr 10</t>
  </si>
  <si>
    <t>Przedszkole Publ. Nr 11</t>
  </si>
  <si>
    <t>Miejski Ośrodek Sportu i Rekreacji</t>
  </si>
  <si>
    <t>Ochrona zdrowia</t>
  </si>
  <si>
    <t xml:space="preserve">             w zł</t>
  </si>
  <si>
    <t xml:space="preserve">      Zał. Nr 6</t>
  </si>
  <si>
    <t>Koszty</t>
  </si>
  <si>
    <t>zakładów budżetowych oraz dochody własne jednostek budżetowych i wydatki nimi finansowane</t>
  </si>
  <si>
    <t>Stan środków obrotowych na 01.01.2008 r.</t>
  </si>
  <si>
    <t>Przedszkole Publ. Nr 5</t>
  </si>
  <si>
    <t>Edukacyjna opieka wychowawcza</t>
  </si>
  <si>
    <t xml:space="preserve">     Plan 31.12.2008r.   </t>
  </si>
  <si>
    <t>w tym: dotacja     plan  31.12.2008r.</t>
  </si>
  <si>
    <t>Wykonanie   ogółem  31.12.2008r.</t>
  </si>
  <si>
    <t>Plan  31.12.2008r.</t>
  </si>
  <si>
    <t>Wykonanie  31.12.2008r.</t>
  </si>
  <si>
    <t>wydatki majątkowe w PP nr 5</t>
  </si>
  <si>
    <t>wydatki majątkowe w PP nr 6</t>
  </si>
  <si>
    <t>wydatki majątkowe w PP nr 10</t>
  </si>
  <si>
    <t>wydatki majątkowe w PP nr 11</t>
  </si>
  <si>
    <t>Stan środków obrotowych na                     31.12.2008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</si>
</sst>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  <numFmt numFmtId="166" formatCode="0.0"/>
    <numFmt numFmtId="167" formatCode="#,##0.00\ _z_ł"/>
    <numFmt numFmtId="168" formatCode="#,##0.000\ _z_ł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3" xfId="0" applyNumberFormat="1" applyFont="1" applyBorder="1" applyAlignment="1">
      <alignment/>
    </xf>
    <xf numFmtId="167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7" fontId="4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164" fontId="5" fillId="0" borderId="15" xfId="0" applyNumberFormat="1" applyFont="1" applyBorder="1" applyAlignment="1">
      <alignment/>
    </xf>
    <xf numFmtId="167" fontId="5" fillId="0" borderId="15" xfId="0" applyNumberFormat="1" applyFont="1" applyBorder="1" applyAlignment="1">
      <alignment/>
    </xf>
    <xf numFmtId="167" fontId="5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17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7" fontId="4" fillId="0" borderId="18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64" fontId="5" fillId="0" borderId="17" xfId="0" applyNumberFormat="1" applyFont="1" applyBorder="1" applyAlignment="1">
      <alignment/>
    </xf>
    <xf numFmtId="167" fontId="5" fillId="0" borderId="17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167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16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7" fontId="5" fillId="0" borderId="19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164" fontId="5" fillId="0" borderId="20" xfId="0" applyNumberFormat="1" applyFont="1" applyBorder="1" applyAlignment="1">
      <alignment/>
    </xf>
    <xf numFmtId="167" fontId="5" fillId="0" borderId="20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0" fontId="4" fillId="0" borderId="17" xfId="0" applyFont="1" applyBorder="1" applyAlignment="1">
      <alignment wrapText="1"/>
    </xf>
    <xf numFmtId="0" fontId="5" fillId="0" borderId="15" xfId="0" applyFont="1" applyBorder="1" applyAlignment="1">
      <alignment vertical="top" wrapText="1"/>
    </xf>
    <xf numFmtId="164" fontId="5" fillId="0" borderId="15" xfId="0" applyNumberFormat="1" applyFont="1" applyBorder="1" applyAlignment="1">
      <alignment vertical="center"/>
    </xf>
    <xf numFmtId="165" fontId="5" fillId="0" borderId="19" xfId="0" applyNumberFormat="1" applyFont="1" applyBorder="1" applyAlignment="1">
      <alignment vertical="center"/>
    </xf>
    <xf numFmtId="167" fontId="5" fillId="0" borderId="15" xfId="0" applyNumberFormat="1" applyFont="1" applyBorder="1" applyAlignment="1">
      <alignment vertical="center"/>
    </xf>
    <xf numFmtId="165" fontId="5" fillId="0" borderId="15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wrapText="1"/>
    </xf>
    <xf numFmtId="164" fontId="4" fillId="0" borderId="22" xfId="0" applyNumberFormat="1" applyFont="1" applyBorder="1" applyAlignment="1">
      <alignment/>
    </xf>
    <xf numFmtId="167" fontId="4" fillId="0" borderId="22" xfId="0" applyNumberFormat="1" applyFont="1" applyBorder="1" applyAlignment="1">
      <alignment/>
    </xf>
    <xf numFmtId="165" fontId="4" fillId="0" borderId="20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7" fontId="4" fillId="0" borderId="20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vertical="top" wrapText="1"/>
    </xf>
    <xf numFmtId="164" fontId="5" fillId="0" borderId="16" xfId="0" applyNumberFormat="1" applyFont="1" applyBorder="1" applyAlignment="1">
      <alignment vertical="center"/>
    </xf>
    <xf numFmtId="0" fontId="5" fillId="0" borderId="18" xfId="0" applyFont="1" applyBorder="1" applyAlignment="1">
      <alignment/>
    </xf>
    <xf numFmtId="164" fontId="5" fillId="0" borderId="1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54"/>
  <sheetViews>
    <sheetView tabSelected="1" view="pageBreakPreview" zoomScale="60" zoomScaleNormal="75" workbookViewId="0" topLeftCell="A5">
      <selection activeCell="I10" sqref="I10"/>
    </sheetView>
  </sheetViews>
  <sheetFormatPr defaultColWidth="9.00390625" defaultRowHeight="12.75"/>
  <cols>
    <col min="1" max="1" width="3.875" style="0" customWidth="1"/>
    <col min="2" max="2" width="5.875" style="0" customWidth="1"/>
    <col min="3" max="3" width="33.875" style="0" customWidth="1"/>
    <col min="4" max="4" width="16.875" style="0" customWidth="1"/>
    <col min="5" max="5" width="16.375" style="0" customWidth="1"/>
    <col min="6" max="6" width="15.25390625" style="0" customWidth="1"/>
    <col min="7" max="7" width="17.875" style="0" customWidth="1"/>
    <col min="8" max="8" width="11.00390625" style="0" customWidth="1"/>
    <col min="9" max="9" width="17.25390625" style="0" customWidth="1"/>
    <col min="10" max="10" width="10.25390625" style="0" customWidth="1"/>
    <col min="11" max="11" width="16.375" style="0" customWidth="1"/>
    <col min="12" max="12" width="17.75390625" style="0" customWidth="1"/>
    <col min="13" max="13" width="10.25390625" style="0" customWidth="1"/>
    <col min="14" max="14" width="17.00390625" style="0" customWidth="1"/>
    <col min="15" max="15" width="9.75390625" style="0" customWidth="1"/>
  </cols>
  <sheetData>
    <row r="3" spans="2:14" ht="15.75">
      <c r="B3" s="9"/>
      <c r="C3" s="9"/>
      <c r="D3" s="9"/>
      <c r="E3" s="9"/>
      <c r="F3" s="10"/>
      <c r="G3" s="10"/>
      <c r="H3" s="10"/>
      <c r="I3" s="10"/>
      <c r="J3" s="10"/>
      <c r="K3" s="10"/>
      <c r="L3" s="9"/>
      <c r="M3" s="9" t="s">
        <v>31</v>
      </c>
      <c r="N3" s="9"/>
    </row>
    <row r="4" spans="2:14" ht="30" customHeight="1">
      <c r="B4" s="9" t="s">
        <v>0</v>
      </c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</row>
    <row r="5" spans="2:14" ht="23.25" customHeight="1">
      <c r="B5" s="9" t="s">
        <v>33</v>
      </c>
      <c r="C5" s="9"/>
      <c r="D5" s="9"/>
      <c r="E5" s="9"/>
      <c r="F5" s="10"/>
      <c r="G5" s="9"/>
      <c r="H5" s="10"/>
      <c r="I5" s="10"/>
      <c r="J5" s="10"/>
      <c r="K5" s="10"/>
      <c r="L5" s="10"/>
      <c r="M5" s="10"/>
      <c r="N5" s="10"/>
    </row>
    <row r="6" spans="2:14" ht="15.75"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 t="s">
        <v>30</v>
      </c>
      <c r="N6" s="10"/>
    </row>
    <row r="7" spans="2:14" ht="15.75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14" ht="16.5" thickBot="1">
      <c r="B8" s="11"/>
      <c r="C8" s="11"/>
      <c r="D8" s="11"/>
      <c r="E8" s="12"/>
      <c r="F8" s="13" t="s">
        <v>1</v>
      </c>
      <c r="G8" s="14"/>
      <c r="H8" s="14"/>
      <c r="I8" s="14"/>
      <c r="J8" s="14"/>
      <c r="K8" s="12"/>
      <c r="L8" s="13" t="s">
        <v>32</v>
      </c>
      <c r="M8" s="13"/>
      <c r="N8" s="11"/>
    </row>
    <row r="9" spans="2:14" ht="15.75" hidden="1" thickBot="1">
      <c r="B9" s="15"/>
      <c r="C9" s="15"/>
      <c r="D9" s="15"/>
      <c r="E9" s="10"/>
      <c r="F9" s="10"/>
      <c r="G9" s="10"/>
      <c r="H9" s="10"/>
      <c r="I9" s="10"/>
      <c r="J9" s="10"/>
      <c r="K9" s="10"/>
      <c r="L9" s="10"/>
      <c r="M9" s="10"/>
      <c r="N9" s="15"/>
    </row>
    <row r="10" spans="2:15" ht="84.75" customHeight="1" thickBot="1">
      <c r="B10" s="17" t="s">
        <v>2</v>
      </c>
      <c r="C10" s="17" t="s">
        <v>3</v>
      </c>
      <c r="D10" s="18" t="s">
        <v>34</v>
      </c>
      <c r="E10" s="19" t="s">
        <v>37</v>
      </c>
      <c r="F10" s="20" t="s">
        <v>38</v>
      </c>
      <c r="G10" s="20" t="s">
        <v>39</v>
      </c>
      <c r="H10" s="21" t="s">
        <v>4</v>
      </c>
      <c r="I10" s="21" t="s">
        <v>5</v>
      </c>
      <c r="J10" s="21" t="s">
        <v>4</v>
      </c>
      <c r="K10" s="20" t="s">
        <v>40</v>
      </c>
      <c r="L10" s="20" t="s">
        <v>41</v>
      </c>
      <c r="M10" s="20" t="s">
        <v>4</v>
      </c>
      <c r="N10" s="18" t="s">
        <v>46</v>
      </c>
      <c r="O10" s="1" t="s">
        <v>6</v>
      </c>
    </row>
    <row r="11" spans="2:15" ht="15" thickBot="1">
      <c r="B11" s="22">
        <v>1</v>
      </c>
      <c r="C11" s="22">
        <v>2</v>
      </c>
      <c r="D11" s="22">
        <v>3</v>
      </c>
      <c r="E11" s="23">
        <v>4</v>
      </c>
      <c r="F11" s="23">
        <v>5</v>
      </c>
      <c r="G11" s="23">
        <v>6</v>
      </c>
      <c r="H11" s="23">
        <v>7</v>
      </c>
      <c r="I11" s="23">
        <v>8</v>
      </c>
      <c r="J11" s="23">
        <v>9</v>
      </c>
      <c r="K11" s="22">
        <v>10</v>
      </c>
      <c r="L11" s="22">
        <v>11</v>
      </c>
      <c r="M11" s="24">
        <v>12</v>
      </c>
      <c r="N11" s="25">
        <v>13</v>
      </c>
      <c r="O11" s="2" t="s">
        <v>6</v>
      </c>
    </row>
    <row r="12" spans="2:15" ht="14.2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3" t="s">
        <v>6</v>
      </c>
    </row>
    <row r="13" spans="2:15" ht="15.75" thickBot="1">
      <c r="B13" s="28"/>
      <c r="C13" s="28" t="s">
        <v>7</v>
      </c>
      <c r="D13" s="29">
        <f>SUM(D28,D46)</f>
        <v>313282</v>
      </c>
      <c r="E13" s="29">
        <f>SUM(E28,E46)</f>
        <v>9722486.879999999</v>
      </c>
      <c r="F13" s="29">
        <f>SUM(F28,F46)</f>
        <v>7306336</v>
      </c>
      <c r="G13" s="30">
        <f>SUM(G28,G46)</f>
        <v>9822040.95</v>
      </c>
      <c r="H13" s="31">
        <f>(G13)/(D13+E13)*100</f>
        <v>97.87033826151644</v>
      </c>
      <c r="I13" s="30">
        <f>SUM(I28,I46)</f>
        <v>7291136.17</v>
      </c>
      <c r="J13" s="31">
        <f>(I13/F13)*100</f>
        <v>99.79196371478125</v>
      </c>
      <c r="K13" s="29">
        <f>SUM(K28,K46)</f>
        <v>10035769</v>
      </c>
      <c r="L13" s="30">
        <f>SUM(L28,L46)</f>
        <v>9822040.95</v>
      </c>
      <c r="M13" s="31">
        <f>(L13/K13)*100</f>
        <v>97.87033709125828</v>
      </c>
      <c r="N13" s="32">
        <f>SUM(N28,N46)</f>
        <v>0</v>
      </c>
      <c r="O13" s="4"/>
    </row>
    <row r="14" spans="2:15" ht="15" thickTop="1">
      <c r="B14" s="33"/>
      <c r="C14" s="33"/>
      <c r="D14" s="34"/>
      <c r="E14" s="33"/>
      <c r="F14" s="33"/>
      <c r="G14" s="35"/>
      <c r="H14" s="33"/>
      <c r="I14" s="35"/>
      <c r="J14" s="33"/>
      <c r="K14" s="33"/>
      <c r="L14" s="35"/>
      <c r="M14" s="33"/>
      <c r="N14" s="36"/>
      <c r="O14" s="3"/>
    </row>
    <row r="15" spans="2:15" ht="14.25">
      <c r="B15" s="33"/>
      <c r="C15" s="33"/>
      <c r="D15" s="34"/>
      <c r="E15" s="33"/>
      <c r="F15" s="33"/>
      <c r="G15" s="35"/>
      <c r="H15" s="33"/>
      <c r="I15" s="35"/>
      <c r="J15" s="33"/>
      <c r="K15" s="33"/>
      <c r="L15" s="35"/>
      <c r="M15" s="33"/>
      <c r="N15" s="36"/>
      <c r="O15" s="3"/>
    </row>
    <row r="16" spans="2:15" ht="15" hidden="1">
      <c r="B16" s="37">
        <v>801</v>
      </c>
      <c r="C16" s="37" t="s">
        <v>8</v>
      </c>
      <c r="D16" s="38">
        <f>SUM(D17:D26)</f>
        <v>0</v>
      </c>
      <c r="E16" s="38">
        <f>SUM(E17:E26)</f>
        <v>14757</v>
      </c>
      <c r="F16" s="38">
        <f>SUM(F17:F26)</f>
        <v>14757</v>
      </c>
      <c r="G16" s="39">
        <f>SUM(G17:G26)</f>
        <v>11170</v>
      </c>
      <c r="H16" s="40">
        <f>(G16/E16)*100</f>
        <v>75.69289150911432</v>
      </c>
      <c r="I16" s="39">
        <f>SUM(I17:I26)</f>
        <v>11170</v>
      </c>
      <c r="J16" s="40">
        <f aca="true" t="shared" si="0" ref="J16:J26">(I16/F16)*100</f>
        <v>75.69289150911432</v>
      </c>
      <c r="K16" s="38">
        <f>SUM(K17:K26)</f>
        <v>14757</v>
      </c>
      <c r="L16" s="39">
        <f>SUM(L17:L26)</f>
        <v>11170</v>
      </c>
      <c r="M16" s="41">
        <f aca="true" t="shared" si="1" ref="M16:M26">(L16/K16)*100</f>
        <v>75.69289150911432</v>
      </c>
      <c r="N16" s="42">
        <f>SUM(D16+G16-L16)</f>
        <v>0</v>
      </c>
      <c r="O16" s="5" t="s">
        <v>6</v>
      </c>
    </row>
    <row r="17" spans="2:15" ht="14.25" hidden="1">
      <c r="B17" s="33"/>
      <c r="C17" s="33" t="s">
        <v>9</v>
      </c>
      <c r="D17" s="34">
        <v>0</v>
      </c>
      <c r="E17" s="34">
        <v>1055</v>
      </c>
      <c r="F17" s="34">
        <v>1055</v>
      </c>
      <c r="G17" s="35">
        <v>1039</v>
      </c>
      <c r="H17" s="43">
        <v>98.5</v>
      </c>
      <c r="I17" s="35">
        <v>1039</v>
      </c>
      <c r="J17" s="43">
        <f t="shared" si="0"/>
        <v>98.48341232227487</v>
      </c>
      <c r="K17" s="34">
        <v>1055</v>
      </c>
      <c r="L17" s="35">
        <v>1039</v>
      </c>
      <c r="M17" s="43">
        <f t="shared" si="1"/>
        <v>98.48341232227487</v>
      </c>
      <c r="N17" s="36">
        <v>0</v>
      </c>
      <c r="O17" s="6"/>
    </row>
    <row r="18" spans="2:15" ht="14.25" hidden="1">
      <c r="B18" s="33"/>
      <c r="C18" s="33" t="s">
        <v>10</v>
      </c>
      <c r="D18" s="34">
        <v>0</v>
      </c>
      <c r="E18" s="34">
        <v>2810</v>
      </c>
      <c r="F18" s="34">
        <v>2810</v>
      </c>
      <c r="G18" s="35">
        <v>1818</v>
      </c>
      <c r="H18" s="43">
        <v>64.7</v>
      </c>
      <c r="I18" s="35">
        <v>1818</v>
      </c>
      <c r="J18" s="43">
        <f t="shared" si="0"/>
        <v>64.69750889679715</v>
      </c>
      <c r="K18" s="34">
        <v>2810</v>
      </c>
      <c r="L18" s="35">
        <v>1818</v>
      </c>
      <c r="M18" s="43">
        <f t="shared" si="1"/>
        <v>64.69750889679715</v>
      </c>
      <c r="N18" s="36">
        <v>0</v>
      </c>
      <c r="O18" s="6"/>
    </row>
    <row r="19" spans="2:15" ht="14.25" hidden="1">
      <c r="B19" s="33"/>
      <c r="C19" s="33" t="s">
        <v>11</v>
      </c>
      <c r="D19" s="34">
        <v>0</v>
      </c>
      <c r="E19" s="34">
        <v>2107</v>
      </c>
      <c r="F19" s="34">
        <v>2107</v>
      </c>
      <c r="G19" s="35">
        <v>1559</v>
      </c>
      <c r="H19" s="43">
        <v>74</v>
      </c>
      <c r="I19" s="35">
        <v>1559</v>
      </c>
      <c r="J19" s="43">
        <f t="shared" si="0"/>
        <v>73.99145704793546</v>
      </c>
      <c r="K19" s="34">
        <v>2107</v>
      </c>
      <c r="L19" s="35">
        <v>1559</v>
      </c>
      <c r="M19" s="43">
        <f t="shared" si="1"/>
        <v>73.99145704793546</v>
      </c>
      <c r="N19" s="36">
        <v>0</v>
      </c>
      <c r="O19" s="6"/>
    </row>
    <row r="20" spans="2:15" ht="14.25" hidden="1">
      <c r="B20" s="33"/>
      <c r="C20" s="33" t="s">
        <v>12</v>
      </c>
      <c r="D20" s="34">
        <v>0</v>
      </c>
      <c r="E20" s="34">
        <v>1757</v>
      </c>
      <c r="F20" s="34">
        <v>1757</v>
      </c>
      <c r="G20" s="35">
        <v>1299</v>
      </c>
      <c r="H20" s="43">
        <v>74</v>
      </c>
      <c r="I20" s="35">
        <v>1299</v>
      </c>
      <c r="J20" s="43">
        <f t="shared" si="0"/>
        <v>73.93284006829823</v>
      </c>
      <c r="K20" s="34">
        <v>1757</v>
      </c>
      <c r="L20" s="35">
        <v>1299</v>
      </c>
      <c r="M20" s="43">
        <f t="shared" si="1"/>
        <v>73.93284006829823</v>
      </c>
      <c r="N20" s="36">
        <v>0</v>
      </c>
      <c r="O20" s="6"/>
    </row>
    <row r="21" spans="2:15" ht="14.25" hidden="1">
      <c r="B21" s="33"/>
      <c r="C21" s="33" t="s">
        <v>13</v>
      </c>
      <c r="D21" s="34">
        <v>0</v>
      </c>
      <c r="E21" s="34">
        <v>702</v>
      </c>
      <c r="F21" s="34">
        <v>702</v>
      </c>
      <c r="G21" s="35">
        <v>519</v>
      </c>
      <c r="H21" s="43">
        <v>74</v>
      </c>
      <c r="I21" s="35">
        <v>519</v>
      </c>
      <c r="J21" s="43">
        <f t="shared" si="0"/>
        <v>73.93162393162393</v>
      </c>
      <c r="K21" s="34">
        <v>702</v>
      </c>
      <c r="L21" s="35">
        <v>519</v>
      </c>
      <c r="M21" s="43">
        <f t="shared" si="1"/>
        <v>73.93162393162393</v>
      </c>
      <c r="N21" s="36">
        <v>0</v>
      </c>
      <c r="O21" s="6"/>
    </row>
    <row r="22" spans="2:15" ht="14.25" hidden="1">
      <c r="B22" s="33"/>
      <c r="C22" s="33" t="s">
        <v>14</v>
      </c>
      <c r="D22" s="34">
        <v>0</v>
      </c>
      <c r="E22" s="34">
        <v>702</v>
      </c>
      <c r="F22" s="34">
        <v>702</v>
      </c>
      <c r="G22" s="35">
        <v>519</v>
      </c>
      <c r="H22" s="43">
        <v>74</v>
      </c>
      <c r="I22" s="35">
        <v>519</v>
      </c>
      <c r="J22" s="43">
        <f t="shared" si="0"/>
        <v>73.93162393162393</v>
      </c>
      <c r="K22" s="34">
        <v>702</v>
      </c>
      <c r="L22" s="35">
        <v>519</v>
      </c>
      <c r="M22" s="43">
        <f t="shared" si="1"/>
        <v>73.93162393162393</v>
      </c>
      <c r="N22" s="36">
        <v>0</v>
      </c>
      <c r="O22" s="6"/>
    </row>
    <row r="23" spans="2:15" ht="14.25" hidden="1">
      <c r="B23" s="33"/>
      <c r="C23" s="33" t="s">
        <v>15</v>
      </c>
      <c r="D23" s="34">
        <v>0</v>
      </c>
      <c r="E23" s="34">
        <v>1757</v>
      </c>
      <c r="F23" s="34">
        <v>1757</v>
      </c>
      <c r="G23" s="35">
        <v>1559</v>
      </c>
      <c r="H23" s="43">
        <v>88.8</v>
      </c>
      <c r="I23" s="35">
        <v>1559</v>
      </c>
      <c r="J23" s="43">
        <f t="shared" si="0"/>
        <v>88.73079112122937</v>
      </c>
      <c r="K23" s="34">
        <v>1757</v>
      </c>
      <c r="L23" s="35">
        <v>1559</v>
      </c>
      <c r="M23" s="43">
        <f t="shared" si="1"/>
        <v>88.73079112122937</v>
      </c>
      <c r="N23" s="36">
        <v>0</v>
      </c>
      <c r="O23" s="6"/>
    </row>
    <row r="24" spans="2:15" ht="14.25" hidden="1">
      <c r="B24" s="33"/>
      <c r="C24" s="33" t="s">
        <v>16</v>
      </c>
      <c r="D24" s="34">
        <v>0</v>
      </c>
      <c r="E24" s="34">
        <v>1055</v>
      </c>
      <c r="F24" s="34">
        <v>1055</v>
      </c>
      <c r="G24" s="35">
        <v>520</v>
      </c>
      <c r="H24" s="43">
        <v>49.3</v>
      </c>
      <c r="I24" s="35">
        <v>520</v>
      </c>
      <c r="J24" s="43">
        <f t="shared" si="0"/>
        <v>49.28909952606635</v>
      </c>
      <c r="K24" s="34">
        <v>1055</v>
      </c>
      <c r="L24" s="35">
        <v>520</v>
      </c>
      <c r="M24" s="43">
        <f t="shared" si="1"/>
        <v>49.28909952606635</v>
      </c>
      <c r="N24" s="36">
        <v>0</v>
      </c>
      <c r="O24" s="7"/>
    </row>
    <row r="25" spans="2:15" ht="14.25" hidden="1">
      <c r="B25" s="33"/>
      <c r="C25" s="33" t="s">
        <v>17</v>
      </c>
      <c r="D25" s="34">
        <v>0</v>
      </c>
      <c r="E25" s="34">
        <v>1055</v>
      </c>
      <c r="F25" s="34">
        <v>1055</v>
      </c>
      <c r="G25" s="35">
        <v>1039</v>
      </c>
      <c r="H25" s="43">
        <v>98.5</v>
      </c>
      <c r="I25" s="35">
        <v>1039</v>
      </c>
      <c r="J25" s="43">
        <f t="shared" si="0"/>
        <v>98.48341232227487</v>
      </c>
      <c r="K25" s="34">
        <v>1055</v>
      </c>
      <c r="L25" s="35">
        <v>1039</v>
      </c>
      <c r="M25" s="43">
        <f t="shared" si="1"/>
        <v>98.48341232227487</v>
      </c>
      <c r="N25" s="36">
        <v>0</v>
      </c>
      <c r="O25" s="7"/>
    </row>
    <row r="26" spans="2:15" ht="14.25" hidden="1">
      <c r="B26" s="44"/>
      <c r="C26" s="44" t="s">
        <v>18</v>
      </c>
      <c r="D26" s="45">
        <v>0</v>
      </c>
      <c r="E26" s="45">
        <v>1757</v>
      </c>
      <c r="F26" s="45">
        <v>1757</v>
      </c>
      <c r="G26" s="46">
        <v>1299</v>
      </c>
      <c r="H26" s="47">
        <v>74</v>
      </c>
      <c r="I26" s="46">
        <v>1299</v>
      </c>
      <c r="J26" s="47">
        <f t="shared" si="0"/>
        <v>73.93284006829823</v>
      </c>
      <c r="K26" s="45">
        <v>1757</v>
      </c>
      <c r="L26" s="46">
        <v>1299</v>
      </c>
      <c r="M26" s="48">
        <f t="shared" si="1"/>
        <v>73.93284006829823</v>
      </c>
      <c r="N26" s="49">
        <v>0</v>
      </c>
      <c r="O26" s="7"/>
    </row>
    <row r="27" spans="2:14" ht="14.25" hidden="1">
      <c r="B27" s="33"/>
      <c r="C27" s="33"/>
      <c r="D27" s="34"/>
      <c r="E27" s="33"/>
      <c r="F27" s="33"/>
      <c r="G27" s="35"/>
      <c r="H27" s="33"/>
      <c r="I27" s="35"/>
      <c r="J27" s="33"/>
      <c r="K27" s="33"/>
      <c r="L27" s="35"/>
      <c r="M27" s="33"/>
      <c r="N27" s="36"/>
    </row>
    <row r="28" spans="2:15" ht="15">
      <c r="B28" s="37">
        <v>801</v>
      </c>
      <c r="C28" s="37" t="s">
        <v>8</v>
      </c>
      <c r="D28" s="38">
        <f>SUM(D29:D41)</f>
        <v>313282</v>
      </c>
      <c r="E28" s="38">
        <f>SUM(E29:E42)</f>
        <v>9721174.879999999</v>
      </c>
      <c r="F28" s="38">
        <f>SUM(F29:F42)</f>
        <v>7305024</v>
      </c>
      <c r="G28" s="39">
        <f>SUM(G29:G42)</f>
        <v>9820744.389999999</v>
      </c>
      <c r="H28" s="40">
        <f>(G28)/(D28+E28)*100</f>
        <v>97.87021367916824</v>
      </c>
      <c r="I28" s="39">
        <f>SUM(I29:I42)</f>
        <v>7289839.81</v>
      </c>
      <c r="J28" s="40">
        <f aca="true" t="shared" si="2" ref="J28:J42">(I28/F28)*100</f>
        <v>99.7921404501888</v>
      </c>
      <c r="K28" s="38">
        <f>SUM(K29:K42)</f>
        <v>10034457</v>
      </c>
      <c r="L28" s="39">
        <f>SUM(L29:L42)</f>
        <v>9820744.389999999</v>
      </c>
      <c r="M28" s="40">
        <f>(L28/K28)*100</f>
        <v>97.87021250875856</v>
      </c>
      <c r="N28" s="42">
        <f>(G28-L28)</f>
        <v>0</v>
      </c>
      <c r="O28" s="8" t="s">
        <v>6</v>
      </c>
    </row>
    <row r="29" spans="2:15" ht="18.75" customHeight="1">
      <c r="B29" s="33"/>
      <c r="C29" s="33" t="s">
        <v>19</v>
      </c>
      <c r="D29" s="34">
        <v>21485</v>
      </c>
      <c r="E29" s="34">
        <v>837612</v>
      </c>
      <c r="F29" s="34">
        <v>624407</v>
      </c>
      <c r="G29" s="35">
        <v>853284.5</v>
      </c>
      <c r="H29" s="50">
        <f aca="true" t="shared" si="3" ref="H29:H42">(G29)/(D29+E29)*100</f>
        <v>99.32341749534686</v>
      </c>
      <c r="I29" s="35">
        <v>624407</v>
      </c>
      <c r="J29" s="51">
        <f t="shared" si="2"/>
        <v>100</v>
      </c>
      <c r="K29" s="52">
        <v>859097</v>
      </c>
      <c r="L29" s="35">
        <v>853284.5</v>
      </c>
      <c r="M29" s="43">
        <f aca="true" t="shared" si="4" ref="M29:M41">SUM(L29/K29)*100</f>
        <v>99.32341749534686</v>
      </c>
      <c r="N29" s="53">
        <f aca="true" t="shared" si="5" ref="N29:N42">(G29-L29)</f>
        <v>0</v>
      </c>
      <c r="O29" s="7"/>
    </row>
    <row r="30" spans="2:15" ht="17.25" customHeight="1">
      <c r="B30" s="33"/>
      <c r="C30" s="54" t="s">
        <v>20</v>
      </c>
      <c r="D30" s="34">
        <v>8103</v>
      </c>
      <c r="E30" s="34">
        <v>699265</v>
      </c>
      <c r="F30" s="34">
        <v>543102</v>
      </c>
      <c r="G30" s="35">
        <v>701699.2</v>
      </c>
      <c r="H30" s="51">
        <f t="shared" si="3"/>
        <v>99.1986066658373</v>
      </c>
      <c r="I30" s="35">
        <v>543102</v>
      </c>
      <c r="J30" s="51">
        <f t="shared" si="2"/>
        <v>100</v>
      </c>
      <c r="K30" s="34">
        <v>707368</v>
      </c>
      <c r="L30" s="35">
        <v>701699.2</v>
      </c>
      <c r="M30" s="43">
        <f t="shared" si="4"/>
        <v>99.1986066658373</v>
      </c>
      <c r="N30" s="36">
        <f t="shared" si="5"/>
        <v>0</v>
      </c>
      <c r="O30" s="7"/>
    </row>
    <row r="31" spans="2:15" ht="18.75" customHeight="1">
      <c r="B31" s="33"/>
      <c r="C31" s="54" t="s">
        <v>21</v>
      </c>
      <c r="D31" s="34">
        <v>20155</v>
      </c>
      <c r="E31" s="34">
        <v>800402.88</v>
      </c>
      <c r="F31" s="34">
        <v>586053</v>
      </c>
      <c r="G31" s="35">
        <v>811319.03</v>
      </c>
      <c r="H31" s="51">
        <f t="shared" si="3"/>
        <v>98.87407698771963</v>
      </c>
      <c r="I31" s="35">
        <v>586005</v>
      </c>
      <c r="J31" s="51">
        <f t="shared" si="2"/>
        <v>99.99180961448879</v>
      </c>
      <c r="K31" s="34">
        <v>820558</v>
      </c>
      <c r="L31" s="35">
        <v>811319.03</v>
      </c>
      <c r="M31" s="43">
        <f t="shared" si="4"/>
        <v>98.87406252818205</v>
      </c>
      <c r="N31" s="36">
        <f t="shared" si="5"/>
        <v>0</v>
      </c>
      <c r="O31" s="7"/>
    </row>
    <row r="32" spans="2:15" ht="15.75" customHeight="1">
      <c r="B32" s="33"/>
      <c r="C32" s="54" t="s">
        <v>22</v>
      </c>
      <c r="D32" s="34">
        <v>-1773</v>
      </c>
      <c r="E32" s="34">
        <v>1198329</v>
      </c>
      <c r="F32" s="34">
        <v>854728</v>
      </c>
      <c r="G32" s="35">
        <v>1135000.5</v>
      </c>
      <c r="H32" s="51">
        <f t="shared" si="3"/>
        <v>94.85561060242898</v>
      </c>
      <c r="I32" s="35">
        <v>840220.55</v>
      </c>
      <c r="J32" s="51">
        <f t="shared" si="2"/>
        <v>98.30268225681152</v>
      </c>
      <c r="K32" s="34">
        <v>1196556</v>
      </c>
      <c r="L32" s="35">
        <v>1135000.5</v>
      </c>
      <c r="M32" s="43">
        <f t="shared" si="4"/>
        <v>94.85561060242898</v>
      </c>
      <c r="N32" s="36">
        <f t="shared" si="5"/>
        <v>0</v>
      </c>
      <c r="O32" s="7"/>
    </row>
    <row r="33" spans="2:15" ht="18.75" customHeight="1">
      <c r="B33" s="33"/>
      <c r="C33" s="54" t="s">
        <v>35</v>
      </c>
      <c r="D33" s="34">
        <v>13956</v>
      </c>
      <c r="E33" s="34">
        <v>912500</v>
      </c>
      <c r="F33" s="34">
        <v>664809</v>
      </c>
      <c r="G33" s="35">
        <v>904218.11</v>
      </c>
      <c r="H33" s="51">
        <f t="shared" si="3"/>
        <v>97.5996820140406</v>
      </c>
      <c r="I33" s="35">
        <v>664809</v>
      </c>
      <c r="J33" s="51">
        <f t="shared" si="2"/>
        <v>100</v>
      </c>
      <c r="K33" s="34">
        <v>926456</v>
      </c>
      <c r="L33" s="35">
        <v>904218.11</v>
      </c>
      <c r="M33" s="43">
        <f t="shared" si="4"/>
        <v>97.5996820140406</v>
      </c>
      <c r="N33" s="36">
        <f t="shared" si="5"/>
        <v>0</v>
      </c>
      <c r="O33" s="7"/>
    </row>
    <row r="34" spans="2:15" ht="17.25" customHeight="1">
      <c r="B34" s="33"/>
      <c r="C34" s="54" t="s">
        <v>42</v>
      </c>
      <c r="D34" s="34">
        <v>0</v>
      </c>
      <c r="E34" s="34">
        <v>6000</v>
      </c>
      <c r="F34" s="34">
        <v>6000</v>
      </c>
      <c r="G34" s="35">
        <v>6000</v>
      </c>
      <c r="H34" s="51">
        <f t="shared" si="3"/>
        <v>100</v>
      </c>
      <c r="I34" s="35">
        <v>6000</v>
      </c>
      <c r="J34" s="51">
        <f t="shared" si="2"/>
        <v>100</v>
      </c>
      <c r="K34" s="34">
        <v>6000</v>
      </c>
      <c r="L34" s="35">
        <v>6000</v>
      </c>
      <c r="M34" s="43">
        <f t="shared" si="4"/>
        <v>100</v>
      </c>
      <c r="N34" s="36">
        <f t="shared" si="5"/>
        <v>0</v>
      </c>
      <c r="O34" s="7"/>
    </row>
    <row r="35" spans="2:15" ht="18.75" customHeight="1">
      <c r="B35" s="33"/>
      <c r="C35" s="54" t="s">
        <v>23</v>
      </c>
      <c r="D35" s="34">
        <v>44466</v>
      </c>
      <c r="E35" s="34">
        <v>638334</v>
      </c>
      <c r="F35" s="34">
        <v>495833</v>
      </c>
      <c r="G35" s="35">
        <v>682774.64</v>
      </c>
      <c r="H35" s="51">
        <f t="shared" si="3"/>
        <v>99.99628588166374</v>
      </c>
      <c r="I35" s="35">
        <v>495833</v>
      </c>
      <c r="J35" s="51">
        <f t="shared" si="2"/>
        <v>100</v>
      </c>
      <c r="K35" s="34">
        <v>682800</v>
      </c>
      <c r="L35" s="35">
        <v>682774.64</v>
      </c>
      <c r="M35" s="43">
        <f t="shared" si="4"/>
        <v>99.99628588166374</v>
      </c>
      <c r="N35" s="36">
        <f t="shared" si="5"/>
        <v>0</v>
      </c>
      <c r="O35" s="7"/>
    </row>
    <row r="36" spans="2:15" ht="20.25" customHeight="1">
      <c r="B36" s="33"/>
      <c r="C36" s="54" t="s">
        <v>43</v>
      </c>
      <c r="D36" s="34">
        <v>0</v>
      </c>
      <c r="E36" s="34">
        <v>6820</v>
      </c>
      <c r="F36" s="34">
        <v>6820</v>
      </c>
      <c r="G36" s="35">
        <v>6820</v>
      </c>
      <c r="H36" s="51">
        <f t="shared" si="3"/>
        <v>100</v>
      </c>
      <c r="I36" s="35">
        <v>6820</v>
      </c>
      <c r="J36" s="51">
        <f t="shared" si="2"/>
        <v>100</v>
      </c>
      <c r="K36" s="34">
        <v>6820</v>
      </c>
      <c r="L36" s="35">
        <v>6820</v>
      </c>
      <c r="M36" s="43">
        <f t="shared" si="4"/>
        <v>100</v>
      </c>
      <c r="N36" s="36">
        <f t="shared" si="5"/>
        <v>0</v>
      </c>
      <c r="O36" s="7"/>
    </row>
    <row r="37" spans="2:15" ht="18" customHeight="1">
      <c r="B37" s="33"/>
      <c r="C37" s="54" t="s">
        <v>24</v>
      </c>
      <c r="D37" s="34">
        <v>19598</v>
      </c>
      <c r="E37" s="34">
        <v>1749148</v>
      </c>
      <c r="F37" s="34">
        <v>1434414</v>
      </c>
      <c r="G37" s="35">
        <v>1731105.67</v>
      </c>
      <c r="H37" s="51">
        <f t="shared" si="3"/>
        <v>97.87191999303461</v>
      </c>
      <c r="I37" s="35">
        <v>1434412.51</v>
      </c>
      <c r="J37" s="51">
        <f t="shared" si="2"/>
        <v>99.99989612482868</v>
      </c>
      <c r="K37" s="34">
        <v>1768746</v>
      </c>
      <c r="L37" s="35">
        <v>1731105.67</v>
      </c>
      <c r="M37" s="43">
        <f t="shared" si="4"/>
        <v>97.87191999303461</v>
      </c>
      <c r="N37" s="36">
        <f t="shared" si="5"/>
        <v>0</v>
      </c>
      <c r="O37" s="7"/>
    </row>
    <row r="38" spans="2:15" ht="19.5" customHeight="1">
      <c r="B38" s="33"/>
      <c r="C38" s="54" t="s">
        <v>25</v>
      </c>
      <c r="D38" s="34">
        <v>68479</v>
      </c>
      <c r="E38" s="34">
        <v>881972</v>
      </c>
      <c r="F38" s="34">
        <v>656262</v>
      </c>
      <c r="G38" s="35">
        <v>917789.35</v>
      </c>
      <c r="H38" s="51">
        <f t="shared" si="3"/>
        <v>96.56356298220528</v>
      </c>
      <c r="I38" s="35">
        <v>656262</v>
      </c>
      <c r="J38" s="51">
        <f t="shared" si="2"/>
        <v>100</v>
      </c>
      <c r="K38" s="34">
        <v>950451</v>
      </c>
      <c r="L38" s="35">
        <v>917789.35</v>
      </c>
      <c r="M38" s="43">
        <f t="shared" si="4"/>
        <v>96.56356298220528</v>
      </c>
      <c r="N38" s="36">
        <f t="shared" si="5"/>
        <v>0</v>
      </c>
      <c r="O38" s="7"/>
    </row>
    <row r="39" spans="2:15" ht="21" customHeight="1">
      <c r="B39" s="33"/>
      <c r="C39" s="54" t="s">
        <v>26</v>
      </c>
      <c r="D39" s="34">
        <v>61559</v>
      </c>
      <c r="E39" s="34">
        <v>764092</v>
      </c>
      <c r="F39" s="34">
        <v>512705</v>
      </c>
      <c r="G39" s="35">
        <v>812408.4</v>
      </c>
      <c r="H39" s="51">
        <f t="shared" si="3"/>
        <v>98.39610198497913</v>
      </c>
      <c r="I39" s="35">
        <v>512705</v>
      </c>
      <c r="J39" s="51">
        <f t="shared" si="2"/>
        <v>100</v>
      </c>
      <c r="K39" s="34">
        <v>825651</v>
      </c>
      <c r="L39" s="35">
        <v>812408.4</v>
      </c>
      <c r="M39" s="43">
        <f t="shared" si="4"/>
        <v>98.39610198497913</v>
      </c>
      <c r="N39" s="36">
        <f t="shared" si="5"/>
        <v>0</v>
      </c>
      <c r="O39" s="7"/>
    </row>
    <row r="40" spans="2:15" ht="20.25" customHeight="1">
      <c r="B40" s="33"/>
      <c r="C40" s="54" t="s">
        <v>44</v>
      </c>
      <c r="D40" s="34">
        <v>0</v>
      </c>
      <c r="E40" s="34">
        <v>6819</v>
      </c>
      <c r="F40" s="34">
        <v>6819</v>
      </c>
      <c r="G40" s="35">
        <v>6234.2</v>
      </c>
      <c r="H40" s="51">
        <f t="shared" si="3"/>
        <v>91.4239624578384</v>
      </c>
      <c r="I40" s="35">
        <v>6234.2</v>
      </c>
      <c r="J40" s="51">
        <f t="shared" si="2"/>
        <v>91.4239624578384</v>
      </c>
      <c r="K40" s="34">
        <v>6819</v>
      </c>
      <c r="L40" s="35">
        <v>6234.2</v>
      </c>
      <c r="M40" s="43">
        <f t="shared" si="4"/>
        <v>91.4239624578384</v>
      </c>
      <c r="N40" s="36">
        <f t="shared" si="5"/>
        <v>0</v>
      </c>
      <c r="O40" s="7"/>
    </row>
    <row r="41" spans="2:17" ht="18" customHeight="1">
      <c r="B41" s="33"/>
      <c r="C41" s="33" t="s">
        <v>27</v>
      </c>
      <c r="D41" s="34">
        <v>57254</v>
      </c>
      <c r="E41" s="34">
        <v>1213881</v>
      </c>
      <c r="F41" s="34">
        <v>907072</v>
      </c>
      <c r="G41" s="35">
        <v>1246090.83</v>
      </c>
      <c r="H41" s="51">
        <f t="shared" si="3"/>
        <v>98.02977889838608</v>
      </c>
      <c r="I41" s="35">
        <v>907029.59</v>
      </c>
      <c r="J41" s="51">
        <f t="shared" si="2"/>
        <v>99.99532451668665</v>
      </c>
      <c r="K41" s="34">
        <v>1271135</v>
      </c>
      <c r="L41" s="35">
        <v>1246090.83</v>
      </c>
      <c r="M41" s="51">
        <f t="shared" si="4"/>
        <v>98.02977889838608</v>
      </c>
      <c r="N41" s="36">
        <f t="shared" si="5"/>
        <v>0</v>
      </c>
      <c r="O41" s="6"/>
      <c r="P41" s="3"/>
      <c r="Q41" s="3"/>
    </row>
    <row r="42" spans="1:27" ht="18.75" customHeight="1" thickBot="1">
      <c r="A42" s="16"/>
      <c r="B42" s="55"/>
      <c r="C42" s="55" t="s">
        <v>45</v>
      </c>
      <c r="D42" s="56">
        <v>0</v>
      </c>
      <c r="E42" s="56">
        <v>6000</v>
      </c>
      <c r="F42" s="56">
        <v>6000</v>
      </c>
      <c r="G42" s="57">
        <v>5999.96</v>
      </c>
      <c r="H42" s="47">
        <f t="shared" si="3"/>
        <v>99.99933333333333</v>
      </c>
      <c r="I42" s="57">
        <v>5999.96</v>
      </c>
      <c r="J42" s="58">
        <f t="shared" si="2"/>
        <v>99.99933333333333</v>
      </c>
      <c r="K42" s="56">
        <v>6000</v>
      </c>
      <c r="L42" s="57">
        <v>5999.96</v>
      </c>
      <c r="M42" s="58">
        <f>(L42/K42)*100</f>
        <v>99.99933333333333</v>
      </c>
      <c r="N42" s="57">
        <f t="shared" si="5"/>
        <v>0</v>
      </c>
      <c r="O42" s="6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2:27" ht="1.5" customHeight="1" hidden="1" thickBot="1">
      <c r="B43" s="37">
        <v>851</v>
      </c>
      <c r="C43" s="59" t="s">
        <v>29</v>
      </c>
      <c r="D43" s="38">
        <f>SUM(D44)</f>
        <v>0</v>
      </c>
      <c r="E43" s="38">
        <f>SUM(E44)</f>
        <v>0</v>
      </c>
      <c r="F43" s="38">
        <f>SUM(F44)</f>
        <v>0</v>
      </c>
      <c r="G43" s="38">
        <f>SUM(G44)</f>
        <v>0</v>
      </c>
      <c r="H43" s="40" t="e">
        <f>(G43/E43)*100</f>
        <v>#DIV/0!</v>
      </c>
      <c r="I43" s="39">
        <f>SUM(I44)</f>
        <v>0</v>
      </c>
      <c r="J43" s="40" t="e">
        <f>(I43/F43)*100</f>
        <v>#DIV/0!</v>
      </c>
      <c r="K43" s="38">
        <f>SUM(K44)</f>
        <v>0</v>
      </c>
      <c r="L43" s="38">
        <f>SUM(L44)</f>
        <v>0</v>
      </c>
      <c r="M43" s="40" t="e">
        <f>(L43/K43)*100</f>
        <v>#DIV/0!</v>
      </c>
      <c r="N43" s="38">
        <f>SUM(D43+G43-L43)</f>
        <v>0</v>
      </c>
      <c r="O43" s="6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2:27" ht="12.75" customHeight="1" hidden="1" thickBot="1">
      <c r="B44" s="33"/>
      <c r="C44" s="60" t="s">
        <v>28</v>
      </c>
      <c r="D44" s="61"/>
      <c r="E44" s="61"/>
      <c r="F44" s="61"/>
      <c r="G44" s="61"/>
      <c r="H44" s="62"/>
      <c r="I44" s="63"/>
      <c r="J44" s="64"/>
      <c r="K44" s="61"/>
      <c r="L44" s="61"/>
      <c r="M44" s="64"/>
      <c r="N44" s="65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2:27" ht="0.75" customHeight="1">
      <c r="B45" s="33"/>
      <c r="C45" s="60"/>
      <c r="D45" s="61"/>
      <c r="E45" s="61"/>
      <c r="F45" s="61"/>
      <c r="G45" s="61"/>
      <c r="H45" s="64"/>
      <c r="I45" s="63"/>
      <c r="J45" s="64"/>
      <c r="K45" s="61"/>
      <c r="L45" s="61"/>
      <c r="M45" s="64"/>
      <c r="N45" s="61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47.25" customHeight="1" thickBot="1">
      <c r="A46" s="16"/>
      <c r="B46" s="66">
        <v>854</v>
      </c>
      <c r="C46" s="67" t="s">
        <v>36</v>
      </c>
      <c r="D46" s="68">
        <f>SUM(D47:D56)</f>
        <v>0</v>
      </c>
      <c r="E46" s="68">
        <f>SUM(E47:E56)</f>
        <v>1312</v>
      </c>
      <c r="F46" s="68">
        <f>SUM(F47:F56)</f>
        <v>1312</v>
      </c>
      <c r="G46" s="69">
        <f>SUM(G47:G56)</f>
        <v>1296.56</v>
      </c>
      <c r="H46" s="40">
        <f>(G46)/(D46+E46)*100</f>
        <v>98.82317073170731</v>
      </c>
      <c r="I46" s="69">
        <f>SUM(I47:I56)</f>
        <v>1296.3600000000001</v>
      </c>
      <c r="J46" s="70">
        <f aca="true" t="shared" si="6" ref="J46:J54">(I46/F46)*100</f>
        <v>98.8079268292683</v>
      </c>
      <c r="K46" s="68">
        <f>SUM(K47:K56)</f>
        <v>1312</v>
      </c>
      <c r="L46" s="69">
        <f>SUM(L47:L56)</f>
        <v>1296.56</v>
      </c>
      <c r="M46" s="71">
        <f aca="true" t="shared" si="7" ref="M46:M54">SUM(L46/K46)*100</f>
        <v>98.82317073170731</v>
      </c>
      <c r="N46" s="72">
        <f aca="true" t="shared" si="8" ref="N46:N54">(G46-L46)</f>
        <v>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2:27" ht="22.5" customHeight="1">
      <c r="B47" s="54"/>
      <c r="C47" s="54" t="s">
        <v>20</v>
      </c>
      <c r="D47" s="73">
        <v>0</v>
      </c>
      <c r="E47" s="73">
        <v>57</v>
      </c>
      <c r="F47" s="73">
        <v>57</v>
      </c>
      <c r="G47" s="36">
        <v>56.52</v>
      </c>
      <c r="H47" s="51">
        <f aca="true" t="shared" si="9" ref="H47:H53">(G47)/(D47+E47)*100</f>
        <v>99.15789473684211</v>
      </c>
      <c r="I47" s="36">
        <v>56.32</v>
      </c>
      <c r="J47" s="51">
        <f t="shared" si="6"/>
        <v>98.80701754385966</v>
      </c>
      <c r="K47" s="73">
        <v>57</v>
      </c>
      <c r="L47" s="36">
        <v>56.52</v>
      </c>
      <c r="M47" s="51">
        <f t="shared" si="7"/>
        <v>99.15789473684211</v>
      </c>
      <c r="N47" s="36">
        <f t="shared" si="8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2:27" ht="12.75" customHeight="1" hidden="1" thickBot="1">
      <c r="B48" s="54"/>
      <c r="C48" s="74"/>
      <c r="D48" s="75"/>
      <c r="E48" s="75"/>
      <c r="F48" s="75"/>
      <c r="G48" s="75"/>
      <c r="H48" s="51" t="e">
        <f t="shared" si="9"/>
        <v>#DIV/0!</v>
      </c>
      <c r="I48" s="75"/>
      <c r="J48" s="51" t="e">
        <f t="shared" si="6"/>
        <v>#DIV/0!</v>
      </c>
      <c r="K48" s="75"/>
      <c r="L48" s="75"/>
      <c r="M48" s="51" t="e">
        <f t="shared" si="7"/>
        <v>#DIV/0!</v>
      </c>
      <c r="N48" s="36">
        <f t="shared" si="8"/>
        <v>0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14" ht="17.25" customHeight="1">
      <c r="B49" s="54"/>
      <c r="C49" s="54" t="s">
        <v>21</v>
      </c>
      <c r="D49" s="73">
        <v>0</v>
      </c>
      <c r="E49" s="73">
        <v>70</v>
      </c>
      <c r="F49" s="73">
        <v>70</v>
      </c>
      <c r="G49" s="36">
        <v>55.04</v>
      </c>
      <c r="H49" s="51">
        <f t="shared" si="9"/>
        <v>78.62857142857142</v>
      </c>
      <c r="I49" s="36">
        <v>55.04</v>
      </c>
      <c r="J49" s="51">
        <f t="shared" si="6"/>
        <v>78.62857142857142</v>
      </c>
      <c r="K49" s="73">
        <v>70</v>
      </c>
      <c r="L49" s="36">
        <v>55.04</v>
      </c>
      <c r="M49" s="51">
        <f t="shared" si="7"/>
        <v>78.62857142857142</v>
      </c>
      <c r="N49" s="36">
        <f t="shared" si="8"/>
        <v>0</v>
      </c>
    </row>
    <row r="50" spans="2:14" ht="17.25" customHeight="1">
      <c r="B50" s="54"/>
      <c r="C50" s="54" t="s">
        <v>22</v>
      </c>
      <c r="D50" s="73">
        <v>0</v>
      </c>
      <c r="E50" s="73">
        <v>140</v>
      </c>
      <c r="F50" s="73">
        <v>140</v>
      </c>
      <c r="G50" s="36">
        <v>140</v>
      </c>
      <c r="H50" s="51">
        <f t="shared" si="9"/>
        <v>100</v>
      </c>
      <c r="I50" s="36">
        <v>140</v>
      </c>
      <c r="J50" s="51">
        <f t="shared" si="6"/>
        <v>100</v>
      </c>
      <c r="K50" s="73">
        <v>140</v>
      </c>
      <c r="L50" s="36">
        <v>140</v>
      </c>
      <c r="M50" s="51">
        <f t="shared" si="7"/>
        <v>100</v>
      </c>
      <c r="N50" s="36">
        <f t="shared" si="8"/>
        <v>0</v>
      </c>
    </row>
    <row r="51" spans="2:14" ht="18.75" customHeight="1">
      <c r="B51" s="54"/>
      <c r="C51" s="54" t="s">
        <v>23</v>
      </c>
      <c r="D51" s="73">
        <v>0</v>
      </c>
      <c r="E51" s="73">
        <v>350</v>
      </c>
      <c r="F51" s="73">
        <v>350</v>
      </c>
      <c r="G51" s="36">
        <v>350</v>
      </c>
      <c r="H51" s="51">
        <f t="shared" si="9"/>
        <v>100</v>
      </c>
      <c r="I51" s="36">
        <v>350</v>
      </c>
      <c r="J51" s="51">
        <f t="shared" si="6"/>
        <v>100</v>
      </c>
      <c r="K51" s="73">
        <v>350</v>
      </c>
      <c r="L51" s="36">
        <v>350</v>
      </c>
      <c r="M51" s="51">
        <f t="shared" si="7"/>
        <v>100</v>
      </c>
      <c r="N51" s="36">
        <f t="shared" si="8"/>
        <v>0</v>
      </c>
    </row>
    <row r="52" spans="2:14" ht="16.5" customHeight="1">
      <c r="B52" s="54"/>
      <c r="C52" s="54" t="s">
        <v>24</v>
      </c>
      <c r="D52" s="73">
        <v>0</v>
      </c>
      <c r="E52" s="73">
        <v>70</v>
      </c>
      <c r="F52" s="73">
        <v>70</v>
      </c>
      <c r="G52" s="36">
        <v>70</v>
      </c>
      <c r="H52" s="51">
        <f t="shared" si="9"/>
        <v>100</v>
      </c>
      <c r="I52" s="36">
        <v>70</v>
      </c>
      <c r="J52" s="51">
        <f t="shared" si="6"/>
        <v>100</v>
      </c>
      <c r="K52" s="73">
        <v>70</v>
      </c>
      <c r="L52" s="36">
        <v>70</v>
      </c>
      <c r="M52" s="51">
        <f t="shared" si="7"/>
        <v>100</v>
      </c>
      <c r="N52" s="36">
        <f t="shared" si="8"/>
        <v>0</v>
      </c>
    </row>
    <row r="53" spans="2:14" ht="18" customHeight="1">
      <c r="B53" s="54"/>
      <c r="C53" s="54" t="s">
        <v>25</v>
      </c>
      <c r="D53" s="73">
        <v>0</v>
      </c>
      <c r="E53" s="73">
        <v>345</v>
      </c>
      <c r="F53" s="73">
        <v>345</v>
      </c>
      <c r="G53" s="36">
        <v>345</v>
      </c>
      <c r="H53" s="51">
        <f t="shared" si="9"/>
        <v>100</v>
      </c>
      <c r="I53" s="36">
        <v>345</v>
      </c>
      <c r="J53" s="51">
        <f t="shared" si="6"/>
        <v>100</v>
      </c>
      <c r="K53" s="73">
        <v>345</v>
      </c>
      <c r="L53" s="36">
        <v>345</v>
      </c>
      <c r="M53" s="51">
        <f t="shared" si="7"/>
        <v>100</v>
      </c>
      <c r="N53" s="36">
        <f t="shared" si="8"/>
        <v>0</v>
      </c>
    </row>
    <row r="54" spans="2:14" ht="16.5" customHeight="1">
      <c r="B54" s="76"/>
      <c r="C54" s="76" t="s">
        <v>27</v>
      </c>
      <c r="D54" s="77">
        <v>0</v>
      </c>
      <c r="E54" s="77">
        <v>280</v>
      </c>
      <c r="F54" s="77">
        <v>280</v>
      </c>
      <c r="G54" s="49">
        <v>280</v>
      </c>
      <c r="H54" s="47">
        <f>SUM(G54/E54)*100</f>
        <v>100</v>
      </c>
      <c r="I54" s="49">
        <v>280</v>
      </c>
      <c r="J54" s="47">
        <f t="shared" si="6"/>
        <v>100</v>
      </c>
      <c r="K54" s="77">
        <v>280</v>
      </c>
      <c r="L54" s="49">
        <v>280</v>
      </c>
      <c r="M54" s="47">
        <f t="shared" si="7"/>
        <v>100</v>
      </c>
      <c r="N54" s="49">
        <f t="shared" si="8"/>
        <v>0</v>
      </c>
    </row>
  </sheetData>
  <printOptions/>
  <pageMargins left="0.75" right="0.75" top="1" bottom="1" header="0.5" footer="0.5"/>
  <pageSetup horizontalDpi="600" verticalDpi="600" orientation="landscape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2009-04-08T12:20:14Z</cp:lastPrinted>
  <dcterms:created xsi:type="dcterms:W3CDTF">2002-07-11T11:18:34Z</dcterms:created>
  <dcterms:modified xsi:type="dcterms:W3CDTF">2009-04-08T12:20:34Z</dcterms:modified>
  <cp:category/>
  <cp:version/>
  <cp:contentType/>
  <cp:contentStatus/>
</cp:coreProperties>
</file>