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6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'Arkusz1'!$A$1:$K$39</definedName>
  </definedNames>
  <calcPr fullCalcOnLoad="1"/>
</workbook>
</file>

<file path=xl/sharedStrings.xml><?xml version="1.0" encoding="utf-8"?>
<sst xmlns="http://schemas.openxmlformats.org/spreadsheetml/2006/main" count="41" uniqueCount="36">
  <si>
    <t>Razem dział  600</t>
  </si>
  <si>
    <t>Gospodarka  mieszkaniowa</t>
  </si>
  <si>
    <t>Razem dział  700</t>
  </si>
  <si>
    <t>Razem dział 900</t>
  </si>
  <si>
    <t>Pozostała działalność</t>
  </si>
  <si>
    <t>Gospodarka gruntami i nieruchomościami</t>
  </si>
  <si>
    <t>Wpływy z tytułu przekształcenia prawa użytkowania wieczystego przysł. osobom fiz. w prawo własności</t>
  </si>
  <si>
    <t>Wpłaty z tytułu odpłatnego nabycia prawa własności oraz prawa użytkowania wieczystego nieruchomości</t>
  </si>
  <si>
    <t>0760</t>
  </si>
  <si>
    <t>0770</t>
  </si>
  <si>
    <t>Zmiany</t>
  </si>
  <si>
    <t>Plan 01.01.2006</t>
  </si>
  <si>
    <t>dochody majątkowe                                                                                             w tym:</t>
  </si>
  <si>
    <t>Transport i łączność</t>
  </si>
  <si>
    <t>6290</t>
  </si>
  <si>
    <t>Środki na dofinansowanie własnych inwestycji gmin (związków gmin), powiatów (związków powiatów), samorzadów województw, pozyskane z innych źródeł</t>
  </si>
  <si>
    <t>6310</t>
  </si>
  <si>
    <t>Dotacje celowe otrzymane z budżetu państwa na inwestycje i zakupy inwestycyjne z zakresu administracji rządowej oraz innych zadań zleconych gminom ustawami</t>
  </si>
  <si>
    <t>70095</t>
  </si>
  <si>
    <t>Dotacje celowe otrzymane z budżetu państwa na realizację inwestycji i zakupów inwestycyjnych gmin</t>
  </si>
  <si>
    <t>Dotacje celowe otrzymane z samorządu województwa na inwestycje i zakupy inwestycyjne realizowane na podstawie porozumień między jednostkami samorządu terytorialnego</t>
  </si>
  <si>
    <t>Drogi publiczne i gminne</t>
  </si>
  <si>
    <t>6330</t>
  </si>
  <si>
    <t>Kultura fizyczna i sport</t>
  </si>
  <si>
    <t>Obiekty sportowe</t>
  </si>
  <si>
    <t>Źródło dochodu</t>
  </si>
  <si>
    <t>Plan 30.09.2009</t>
  </si>
  <si>
    <t>Wykonanie 30.09.2009 r.</t>
  </si>
  <si>
    <r>
      <t xml:space="preserve">Wyk. </t>
    </r>
    <r>
      <rPr>
        <b/>
        <sz val="12"/>
        <rFont val="Symbol"/>
        <family val="1"/>
      </rPr>
      <t>%</t>
    </r>
  </si>
  <si>
    <t>700</t>
  </si>
  <si>
    <t>Projekt                               2010 r.                         w zł</t>
  </si>
  <si>
    <t>Dotacje rozwojowe</t>
  </si>
  <si>
    <t>Razem dochody majątkowe</t>
  </si>
  <si>
    <r>
      <t xml:space="preserve">Dział     Rozdz.      </t>
    </r>
    <r>
      <rPr>
        <b/>
        <sz val="12"/>
        <rFont val="Arial"/>
        <family val="0"/>
      </rPr>
      <t>§</t>
    </r>
  </si>
  <si>
    <t>Pla dochodów budżetowych na 2010 rok - majątkowe</t>
  </si>
  <si>
    <t>Przewidywane wykonanie          w 2009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</si>
</sst>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\ &quot;zł&quot;"/>
    <numFmt numFmtId="166" formatCode="#,##0_ ;\-#,##0\ "/>
    <numFmt numFmtId="167" formatCode="0.0"/>
    <numFmt numFmtId="168" formatCode="#,##0.0\ _z_ł"/>
    <numFmt numFmtId="169" formatCode="#,##0.00\ _z_ł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#,##0.000\ _z_ł"/>
    <numFmt numFmtId="175" formatCode="#,##0.0000\ _z_ł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b/>
      <sz val="12"/>
      <name val="Symbol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wrapText="1"/>
    </xf>
    <xf numFmtId="164" fontId="2" fillId="0" borderId="3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164" fontId="2" fillId="0" borderId="8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164" fontId="1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/>
    </xf>
    <xf numFmtId="169" fontId="1" fillId="0" borderId="22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 vertical="center"/>
    </xf>
    <xf numFmtId="2" fontId="1" fillId="0" borderId="3" xfId="15" applyNumberFormat="1" applyFont="1" applyBorder="1" applyAlignment="1">
      <alignment horizontal="right" vertical="center"/>
    </xf>
    <xf numFmtId="169" fontId="2" fillId="0" borderId="23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9" fontId="2" fillId="0" borderId="22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9" fontId="1" fillId="0" borderId="24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9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 wrapText="1"/>
    </xf>
    <xf numFmtId="0" fontId="0" fillId="0" borderId="23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2" fontId="0" fillId="0" borderId="26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169" fontId="1" fillId="0" borderId="6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9" fontId="1" fillId="0" borderId="7" xfId="0" applyNumberFormat="1" applyFon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9" fontId="2" fillId="0" borderId="28" xfId="0" applyNumberFormat="1" applyFont="1" applyBorder="1" applyAlignment="1">
      <alignment horizontal="right" vertical="center"/>
    </xf>
    <xf numFmtId="169" fontId="2" fillId="0" borderId="29" xfId="0" applyNumberFormat="1" applyFont="1" applyBorder="1" applyAlignment="1">
      <alignment horizontal="right" vertical="center"/>
    </xf>
    <xf numFmtId="2" fontId="2" fillId="0" borderId="29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9" fontId="1" fillId="0" borderId="20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169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9" fontId="2" fillId="0" borderId="8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9" fontId="2" fillId="0" borderId="30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right" vertical="center"/>
    </xf>
    <xf numFmtId="169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169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9" fontId="2" fillId="0" borderId="14" xfId="0" applyNumberFormat="1" applyFon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9" fontId="1" fillId="0" borderId="16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2" fontId="2" fillId="0" borderId="28" xfId="0" applyNumberFormat="1" applyFont="1" applyBorder="1" applyAlignment="1">
      <alignment horizontal="right" vertical="center"/>
    </xf>
    <xf numFmtId="169" fontId="1" fillId="0" borderId="3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80" zoomScaleNormal="75" zoomScaleSheetLayoutView="80" workbookViewId="0" topLeftCell="B25">
      <selection activeCell="C34" sqref="C34"/>
    </sheetView>
  </sheetViews>
  <sheetFormatPr defaultColWidth="9.00390625" defaultRowHeight="12.75"/>
  <cols>
    <col min="1" max="2" width="8.75390625" style="0" customWidth="1"/>
    <col min="3" max="3" width="58.875" style="0" customWidth="1"/>
    <col min="4" max="5" width="15.75390625" style="0" hidden="1" customWidth="1"/>
    <col min="6" max="6" width="18.75390625" style="0" customWidth="1"/>
    <col min="7" max="7" width="18.375" style="0" customWidth="1"/>
    <col min="8" max="8" width="14.875" style="0" customWidth="1"/>
    <col min="9" max="9" width="19.125" style="0" customWidth="1"/>
    <col min="10" max="10" width="16.25390625" style="0" customWidth="1"/>
    <col min="11" max="11" width="9.625" style="0" customWidth="1"/>
  </cols>
  <sheetData>
    <row r="1" ht="15.75" customHeight="1">
      <c r="C1" s="1" t="s">
        <v>34</v>
      </c>
    </row>
    <row r="2" ht="15.75" customHeight="1">
      <c r="C2" s="3"/>
    </row>
    <row r="3" ht="15.75" customHeight="1">
      <c r="C3" s="3"/>
    </row>
    <row r="4" spans="2:5" ht="15.75" thickBot="1">
      <c r="B4" s="2"/>
      <c r="C4" s="2"/>
      <c r="D4" s="2"/>
      <c r="E4" s="2"/>
    </row>
    <row r="5" spans="1:11" ht="48" thickBot="1">
      <c r="A5" s="4"/>
      <c r="B5" s="129" t="s">
        <v>33</v>
      </c>
      <c r="C5" s="5" t="s">
        <v>25</v>
      </c>
      <c r="D5" s="42" t="s">
        <v>11</v>
      </c>
      <c r="E5" s="5" t="s">
        <v>10</v>
      </c>
      <c r="F5" s="53" t="s">
        <v>26</v>
      </c>
      <c r="G5" s="59" t="s">
        <v>27</v>
      </c>
      <c r="H5" s="42" t="s">
        <v>28</v>
      </c>
      <c r="I5" s="53" t="s">
        <v>35</v>
      </c>
      <c r="J5" s="59" t="s">
        <v>30</v>
      </c>
      <c r="K5" s="42" t="s">
        <v>28</v>
      </c>
    </row>
    <row r="6" spans="1:11" ht="18">
      <c r="A6" s="4"/>
      <c r="B6" s="49"/>
      <c r="C6" s="47"/>
      <c r="D6" s="48"/>
      <c r="E6" s="47"/>
      <c r="F6" s="58"/>
      <c r="G6" s="57"/>
      <c r="H6" s="56"/>
      <c r="I6" s="58"/>
      <c r="J6" s="57"/>
      <c r="K6" s="56"/>
    </row>
    <row r="7" spans="1:11" ht="18">
      <c r="A7" s="4"/>
      <c r="B7" s="7">
        <v>600</v>
      </c>
      <c r="C7" s="60" t="s">
        <v>13</v>
      </c>
      <c r="D7" s="61"/>
      <c r="E7" s="62"/>
      <c r="F7" s="78"/>
      <c r="G7" s="79"/>
      <c r="H7" s="80"/>
      <c r="I7" s="79"/>
      <c r="J7" s="81"/>
      <c r="K7" s="80"/>
    </row>
    <row r="8" spans="1:11" ht="15.75">
      <c r="A8" s="4"/>
      <c r="B8" s="50"/>
      <c r="C8" s="47"/>
      <c r="D8" s="48"/>
      <c r="E8" s="47"/>
      <c r="F8" s="82"/>
      <c r="G8" s="83"/>
      <c r="H8" s="84"/>
      <c r="I8" s="83"/>
      <c r="J8" s="85"/>
      <c r="K8" s="84"/>
    </row>
    <row r="9" spans="1:11" ht="15.75">
      <c r="A9" s="4"/>
      <c r="B9" s="7">
        <v>60016</v>
      </c>
      <c r="C9" s="8" t="s">
        <v>21</v>
      </c>
      <c r="D9" s="9" t="e">
        <f>SUM(D11,#REF!)</f>
        <v>#REF!</v>
      </c>
      <c r="E9" s="9" t="e">
        <f>SUM(E11,#REF!)</f>
        <v>#REF!</v>
      </c>
      <c r="F9" s="64">
        <f>F10</f>
        <v>1394000</v>
      </c>
      <c r="G9" s="64">
        <f>G10</f>
        <v>789402.57</v>
      </c>
      <c r="H9" s="65">
        <f>SUM(G9/F9)*100</f>
        <v>56.628591822094684</v>
      </c>
      <c r="I9" s="64">
        <f>I10</f>
        <v>1579679</v>
      </c>
      <c r="J9" s="66">
        <f>J10</f>
        <v>0</v>
      </c>
      <c r="K9" s="65">
        <f>SUM(J9/I9)*100</f>
        <v>0</v>
      </c>
    </row>
    <row r="10" spans="1:11" ht="31.5">
      <c r="A10" s="4"/>
      <c r="B10" s="43"/>
      <c r="C10" s="28" t="s">
        <v>12</v>
      </c>
      <c r="D10" s="27"/>
      <c r="E10" s="27"/>
      <c r="F10" s="64">
        <f>F11</f>
        <v>1394000</v>
      </c>
      <c r="G10" s="64">
        <f>G11</f>
        <v>789402.57</v>
      </c>
      <c r="H10" s="67">
        <f>SUM(G10/F10)*100</f>
        <v>56.628591822094684</v>
      </c>
      <c r="I10" s="64">
        <f>I11</f>
        <v>1579679</v>
      </c>
      <c r="J10" s="66">
        <f>J11</f>
        <v>0</v>
      </c>
      <c r="K10" s="67">
        <f>SUM(J10/I10)*100</f>
        <v>0</v>
      </c>
    </row>
    <row r="11" spans="1:11" ht="34.5" customHeight="1" thickBot="1">
      <c r="A11" s="4"/>
      <c r="B11" s="13" t="s">
        <v>22</v>
      </c>
      <c r="C11" s="46" t="s">
        <v>19</v>
      </c>
      <c r="D11" s="11">
        <v>600</v>
      </c>
      <c r="E11" s="11">
        <v>0</v>
      </c>
      <c r="F11" s="70">
        <v>1394000</v>
      </c>
      <c r="G11" s="70">
        <v>789402.57</v>
      </c>
      <c r="H11" s="71">
        <f>SUM(G11/F11)*100</f>
        <v>56.628591822094684</v>
      </c>
      <c r="I11" s="70">
        <v>1579679</v>
      </c>
      <c r="J11" s="72">
        <v>0</v>
      </c>
      <c r="K11" s="71">
        <f>SUM(J11/I11)*100</f>
        <v>0</v>
      </c>
    </row>
    <row r="12" spans="1:11" ht="16.5" thickBot="1">
      <c r="A12" s="4"/>
      <c r="B12" s="15"/>
      <c r="C12" s="16" t="s">
        <v>0</v>
      </c>
      <c r="D12" s="17" t="e">
        <f>SUM(#REF!,#REF!)</f>
        <v>#REF!</v>
      </c>
      <c r="E12" s="17" t="e">
        <f>SUM(#REF!,#REF!)</f>
        <v>#REF!</v>
      </c>
      <c r="F12" s="73">
        <f>SUM(F9)</f>
        <v>1394000</v>
      </c>
      <c r="G12" s="73">
        <f>SUM(G9)</f>
        <v>789402.57</v>
      </c>
      <c r="H12" s="74">
        <f>SUM(G12/F12)*100</f>
        <v>56.628591822094684</v>
      </c>
      <c r="I12" s="73">
        <f>SUM(I9)</f>
        <v>1579679</v>
      </c>
      <c r="J12" s="75">
        <f>SUM(J9)</f>
        <v>0</v>
      </c>
      <c r="K12" s="74">
        <f>SUM(J12/I12)*100</f>
        <v>0</v>
      </c>
    </row>
    <row r="13" spans="1:11" ht="16.5" thickBot="1">
      <c r="A13" s="4"/>
      <c r="B13" s="16"/>
      <c r="C13" s="16"/>
      <c r="D13" s="63"/>
      <c r="E13" s="63"/>
      <c r="F13" s="90"/>
      <c r="G13" s="90"/>
      <c r="H13" s="91"/>
      <c r="I13" s="90"/>
      <c r="J13" s="92"/>
      <c r="K13" s="91"/>
    </row>
    <row r="14" spans="1:11" ht="15.75">
      <c r="A14" s="4"/>
      <c r="B14" s="18"/>
      <c r="C14" s="6"/>
      <c r="D14" s="6"/>
      <c r="E14" s="6"/>
      <c r="F14" s="68"/>
      <c r="G14" s="68"/>
      <c r="H14" s="93"/>
      <c r="I14" s="68"/>
      <c r="J14" s="69"/>
      <c r="K14" s="93"/>
    </row>
    <row r="15" spans="1:11" ht="15.75">
      <c r="A15" s="4"/>
      <c r="B15" s="10" t="s">
        <v>29</v>
      </c>
      <c r="C15" s="8" t="s">
        <v>1</v>
      </c>
      <c r="D15" s="45"/>
      <c r="E15" s="45"/>
      <c r="F15" s="70"/>
      <c r="G15" s="70"/>
      <c r="H15" s="87"/>
      <c r="I15" s="70"/>
      <c r="J15" s="72"/>
      <c r="K15" s="87"/>
    </row>
    <row r="16" spans="1:11" ht="15.75">
      <c r="A16" s="4"/>
      <c r="B16" s="18"/>
      <c r="C16" s="12"/>
      <c r="D16" s="6"/>
      <c r="E16" s="6"/>
      <c r="F16" s="68"/>
      <c r="G16" s="68"/>
      <c r="H16" s="86"/>
      <c r="I16" s="107"/>
      <c r="J16" s="108"/>
      <c r="K16" s="86"/>
    </row>
    <row r="17" spans="1:11" ht="15.75">
      <c r="A17" s="4"/>
      <c r="B17" s="18"/>
      <c r="C17" s="4"/>
      <c r="D17" s="6"/>
      <c r="E17" s="6"/>
      <c r="F17" s="68"/>
      <c r="G17" s="68"/>
      <c r="H17" s="93"/>
      <c r="I17" s="68"/>
      <c r="J17" s="69"/>
      <c r="K17" s="93"/>
    </row>
    <row r="18" spans="1:11" ht="15.75">
      <c r="A18" s="4"/>
      <c r="B18" s="10">
        <v>70005</v>
      </c>
      <c r="C18" s="8" t="s">
        <v>5</v>
      </c>
      <c r="D18" s="9">
        <f>SUM(D19:D21)</f>
        <v>4018196</v>
      </c>
      <c r="E18" s="9">
        <f>SUM(E19:E21)</f>
        <v>0</v>
      </c>
      <c r="F18" s="64">
        <f>SUM(F19)</f>
        <v>5186634</v>
      </c>
      <c r="G18" s="64">
        <f>SUM(G19)</f>
        <v>3094973.36</v>
      </c>
      <c r="H18" s="65">
        <f aca="true" t="shared" si="0" ref="H18:H26">SUM(G18/F18)*100</f>
        <v>59.67209870602013</v>
      </c>
      <c r="I18" s="64">
        <f>SUM(I19)</f>
        <v>3989944.85</v>
      </c>
      <c r="J18" s="66">
        <f>SUM(J19)</f>
        <v>5972813</v>
      </c>
      <c r="K18" s="65">
        <f aca="true" t="shared" si="1" ref="K18:K25">SUM(J18/I18)*100</f>
        <v>149.69663051858976</v>
      </c>
    </row>
    <row r="19" spans="1:11" ht="33.75" customHeight="1">
      <c r="A19" s="4"/>
      <c r="B19" s="10"/>
      <c r="C19" s="28" t="s">
        <v>12</v>
      </c>
      <c r="D19" s="11"/>
      <c r="E19" s="11"/>
      <c r="F19" s="64">
        <f>SUM(F20:F21)</f>
        <v>5186634</v>
      </c>
      <c r="G19" s="64">
        <f>SUM(G20:G21)</f>
        <v>3094973.36</v>
      </c>
      <c r="H19" s="65">
        <f t="shared" si="0"/>
        <v>59.67209870602013</v>
      </c>
      <c r="I19" s="64">
        <f>SUM(I20:I21)</f>
        <v>3989944.85</v>
      </c>
      <c r="J19" s="66">
        <f>SUM(J20:J21)</f>
        <v>5972813</v>
      </c>
      <c r="K19" s="65">
        <f t="shared" si="1"/>
        <v>149.69663051858976</v>
      </c>
    </row>
    <row r="20" spans="1:11" ht="30">
      <c r="A20" s="4"/>
      <c r="B20" s="22" t="s">
        <v>8</v>
      </c>
      <c r="C20" s="23" t="s">
        <v>6</v>
      </c>
      <c r="D20" s="24">
        <v>42200</v>
      </c>
      <c r="E20" s="24">
        <v>0</v>
      </c>
      <c r="F20" s="70">
        <v>29734</v>
      </c>
      <c r="G20" s="70">
        <v>28052.82</v>
      </c>
      <c r="H20" s="71">
        <f t="shared" si="0"/>
        <v>94.34593394766934</v>
      </c>
      <c r="I20" s="70">
        <v>35263.43</v>
      </c>
      <c r="J20" s="72">
        <v>30127</v>
      </c>
      <c r="K20" s="71">
        <f t="shared" si="1"/>
        <v>85.43411687405337</v>
      </c>
    </row>
    <row r="21" spans="1:11" ht="46.5" customHeight="1">
      <c r="A21" s="4"/>
      <c r="B21" s="22" t="s">
        <v>9</v>
      </c>
      <c r="C21" s="44" t="s">
        <v>7</v>
      </c>
      <c r="D21" s="24">
        <v>3975996</v>
      </c>
      <c r="E21" s="24">
        <v>0</v>
      </c>
      <c r="F21" s="94">
        <v>5156900</v>
      </c>
      <c r="G21" s="94">
        <v>3066920.54</v>
      </c>
      <c r="H21" s="71">
        <f t="shared" si="0"/>
        <v>59.47217398049216</v>
      </c>
      <c r="I21" s="94">
        <v>3954681.42</v>
      </c>
      <c r="J21" s="95">
        <v>5942686</v>
      </c>
      <c r="K21" s="71">
        <f t="shared" si="1"/>
        <v>150.2696518092727</v>
      </c>
    </row>
    <row r="22" spans="1:11" ht="20.25" customHeight="1">
      <c r="A22" s="4"/>
      <c r="B22" s="125"/>
      <c r="C22" s="23"/>
      <c r="D22" s="126"/>
      <c r="E22" s="126"/>
      <c r="F22" s="76"/>
      <c r="G22" s="76"/>
      <c r="H22" s="112"/>
      <c r="I22" s="76"/>
      <c r="J22" s="77"/>
      <c r="K22" s="112"/>
    </row>
    <row r="23" spans="1:11" ht="23.25" customHeight="1">
      <c r="A23" s="4"/>
      <c r="B23" s="13" t="s">
        <v>18</v>
      </c>
      <c r="C23" s="54" t="s">
        <v>4</v>
      </c>
      <c r="D23" s="21"/>
      <c r="E23" s="21"/>
      <c r="F23" s="64">
        <f>SUM(F24)</f>
        <v>616270</v>
      </c>
      <c r="G23" s="64">
        <f>SUM(G24)</f>
        <v>530748.2</v>
      </c>
      <c r="H23" s="65">
        <f t="shared" si="0"/>
        <v>86.12267350349684</v>
      </c>
      <c r="I23" s="64">
        <f>SUM(I24)</f>
        <v>530748.2</v>
      </c>
      <c r="J23" s="66">
        <f>SUM(J24)</f>
        <v>0</v>
      </c>
      <c r="K23" s="65">
        <f t="shared" si="1"/>
        <v>0</v>
      </c>
    </row>
    <row r="24" spans="1:11" ht="33.75" customHeight="1">
      <c r="A24" s="4"/>
      <c r="B24" s="13"/>
      <c r="C24" s="28" t="s">
        <v>12</v>
      </c>
      <c r="D24" s="21"/>
      <c r="E24" s="21"/>
      <c r="F24" s="64">
        <f>SUM(F25:F26)</f>
        <v>616270</v>
      </c>
      <c r="G24" s="64">
        <f>SUM(G25:G26)</f>
        <v>530748.2</v>
      </c>
      <c r="H24" s="65">
        <f t="shared" si="0"/>
        <v>86.12267350349684</v>
      </c>
      <c r="I24" s="64">
        <f>SUM(I25:I26)</f>
        <v>530748.2</v>
      </c>
      <c r="J24" s="66">
        <f>SUM(J25:J26)</f>
        <v>0</v>
      </c>
      <c r="K24" s="65">
        <f t="shared" si="1"/>
        <v>0</v>
      </c>
    </row>
    <row r="25" spans="1:11" ht="53.25" customHeight="1">
      <c r="A25" s="4"/>
      <c r="B25" s="13" t="s">
        <v>14</v>
      </c>
      <c r="C25" s="20" t="s">
        <v>15</v>
      </c>
      <c r="D25" s="21">
        <v>382400</v>
      </c>
      <c r="E25" s="21">
        <v>0</v>
      </c>
      <c r="F25" s="70">
        <v>551270</v>
      </c>
      <c r="G25" s="70">
        <v>530748.2</v>
      </c>
      <c r="H25" s="71">
        <f t="shared" si="0"/>
        <v>96.27735955158089</v>
      </c>
      <c r="I25" s="104">
        <v>530748.2</v>
      </c>
      <c r="J25" s="72">
        <v>0</v>
      </c>
      <c r="K25" s="71">
        <f t="shared" si="1"/>
        <v>0</v>
      </c>
    </row>
    <row r="26" spans="1:11" ht="60" customHeight="1" thickBot="1">
      <c r="A26" s="4"/>
      <c r="B26" s="13" t="s">
        <v>16</v>
      </c>
      <c r="C26" s="20" t="s">
        <v>17</v>
      </c>
      <c r="D26" s="21">
        <v>382400</v>
      </c>
      <c r="E26" s="21">
        <v>0</v>
      </c>
      <c r="F26" s="96">
        <v>65000</v>
      </c>
      <c r="G26" s="97">
        <v>0</v>
      </c>
      <c r="H26" s="127">
        <f t="shared" si="0"/>
        <v>0</v>
      </c>
      <c r="I26" s="128">
        <f>SUM(I22,I17)</f>
        <v>0</v>
      </c>
      <c r="J26" s="99">
        <v>0</v>
      </c>
      <c r="K26" s="98">
        <v>0</v>
      </c>
    </row>
    <row r="27" spans="1:11" ht="16.5" thickBot="1">
      <c r="A27" s="4"/>
      <c r="B27" s="25"/>
      <c r="C27" s="15" t="s">
        <v>2</v>
      </c>
      <c r="D27" s="26" t="e">
        <f>SUM(#REF!,#REF!,D18)</f>
        <v>#REF!</v>
      </c>
      <c r="E27" s="26" t="e">
        <f>SUM(#REF!,#REF!,E18)</f>
        <v>#REF!</v>
      </c>
      <c r="F27" s="100">
        <f>SUM(F23,F18)</f>
        <v>5802904</v>
      </c>
      <c r="G27" s="100">
        <f>SUM(G23,G18)</f>
        <v>3625721.5599999996</v>
      </c>
      <c r="H27" s="74">
        <f>SUM(G27/F27)*100</f>
        <v>62.481157020691704</v>
      </c>
      <c r="I27" s="100">
        <f>SUM(I23,I18)</f>
        <v>4520693.05</v>
      </c>
      <c r="J27" s="101">
        <f>SUM(J23,J18)</f>
        <v>5972813</v>
      </c>
      <c r="K27" s="74">
        <f>SUM(J27/I27)*100</f>
        <v>132.12162236938428</v>
      </c>
    </row>
    <row r="28" spans="1:11" ht="19.5" customHeight="1" thickBot="1">
      <c r="A28" s="4"/>
      <c r="B28" s="34"/>
      <c r="C28" s="51"/>
      <c r="D28" s="52"/>
      <c r="E28" s="52"/>
      <c r="F28" s="113"/>
      <c r="G28" s="113"/>
      <c r="H28" s="114"/>
      <c r="I28" s="113"/>
      <c r="J28" s="115"/>
      <c r="K28" s="114"/>
    </row>
    <row r="29" spans="1:11" ht="33.75" customHeight="1">
      <c r="A29" s="4"/>
      <c r="B29" s="7">
        <v>926</v>
      </c>
      <c r="C29" s="28" t="s">
        <v>23</v>
      </c>
      <c r="D29" s="45"/>
      <c r="E29" s="45"/>
      <c r="F29" s="102"/>
      <c r="G29" s="102"/>
      <c r="H29" s="87"/>
      <c r="I29" s="102"/>
      <c r="J29" s="103"/>
      <c r="K29" s="87"/>
    </row>
    <row r="30" spans="1:11" ht="25.5" customHeight="1">
      <c r="A30" s="4"/>
      <c r="B30" s="7">
        <v>92601</v>
      </c>
      <c r="C30" s="8" t="s">
        <v>24</v>
      </c>
      <c r="D30" s="9" t="e">
        <f>SUM(#REF!)</f>
        <v>#REF!</v>
      </c>
      <c r="E30" s="9" t="e">
        <f>SUM(#REF!)</f>
        <v>#REF!</v>
      </c>
      <c r="F30" s="109">
        <f>SUM(F31)</f>
        <v>666000</v>
      </c>
      <c r="G30" s="109">
        <f>SUM(G31)</f>
        <v>0</v>
      </c>
      <c r="H30" s="65">
        <f>SUM(G30/F30)*100</f>
        <v>0</v>
      </c>
      <c r="I30" s="109">
        <f>SUM(I31)</f>
        <v>666000</v>
      </c>
      <c r="J30" s="110">
        <f>SUM(J31)</f>
        <v>11650289</v>
      </c>
      <c r="K30" s="65">
        <f>SUM(J30/I30)*100</f>
        <v>1749.2926426426425</v>
      </c>
    </row>
    <row r="31" spans="1:11" ht="31.5" customHeight="1">
      <c r="A31" s="4"/>
      <c r="B31" s="29"/>
      <c r="C31" s="30" t="s">
        <v>12</v>
      </c>
      <c r="D31" s="21"/>
      <c r="E31" s="21"/>
      <c r="F31" s="64">
        <f>SUM(F32:F34)</f>
        <v>666000</v>
      </c>
      <c r="G31" s="64">
        <f>SUM(G32:G34)</f>
        <v>0</v>
      </c>
      <c r="H31" s="65">
        <f>SUM(G31/F31)*100</f>
        <v>0</v>
      </c>
      <c r="I31" s="64">
        <f>SUM(I32:I34)</f>
        <v>666000</v>
      </c>
      <c r="J31" s="66">
        <f>SUM(J32:J34)</f>
        <v>11650289</v>
      </c>
      <c r="K31" s="65">
        <f>SUM(J31/I31)*100</f>
        <v>1749.2926426426425</v>
      </c>
    </row>
    <row r="32" spans="1:11" ht="39" customHeight="1">
      <c r="A32" s="4"/>
      <c r="B32" s="55">
        <v>6330</v>
      </c>
      <c r="C32" s="46" t="s">
        <v>19</v>
      </c>
      <c r="D32" s="24"/>
      <c r="E32" s="24"/>
      <c r="F32" s="104">
        <v>333000</v>
      </c>
      <c r="G32" s="104">
        <v>0</v>
      </c>
      <c r="H32" s="105">
        <f>SUM(G32/F32)*100</f>
        <v>0</v>
      </c>
      <c r="I32" s="104">
        <v>333000</v>
      </c>
      <c r="J32" s="106">
        <v>0</v>
      </c>
      <c r="K32" s="105">
        <f>SUM(J32/I32)*100</f>
        <v>0</v>
      </c>
    </row>
    <row r="33" spans="1:11" ht="48" customHeight="1">
      <c r="A33" s="4"/>
      <c r="B33" s="55">
        <v>6630</v>
      </c>
      <c r="C33" s="46" t="s">
        <v>20</v>
      </c>
      <c r="D33" s="24"/>
      <c r="E33" s="24"/>
      <c r="F33" s="94">
        <v>333000</v>
      </c>
      <c r="G33" s="94">
        <v>0</v>
      </c>
      <c r="H33" s="71">
        <f>SUM(G33/F33)*100</f>
        <v>0</v>
      </c>
      <c r="I33" s="94">
        <v>333000</v>
      </c>
      <c r="J33" s="95">
        <v>0</v>
      </c>
      <c r="K33" s="71">
        <f>SUM(J33/I33)*100</f>
        <v>0</v>
      </c>
    </row>
    <row r="34" spans="1:11" ht="42" customHeight="1" thickBot="1">
      <c r="A34" s="4"/>
      <c r="B34" s="55">
        <v>6208</v>
      </c>
      <c r="C34" s="46" t="s">
        <v>31</v>
      </c>
      <c r="D34" s="24"/>
      <c r="E34" s="24"/>
      <c r="F34" s="94">
        <v>0</v>
      </c>
      <c r="G34" s="94">
        <v>0</v>
      </c>
      <c r="H34" s="71">
        <v>0</v>
      </c>
      <c r="I34" s="94">
        <v>0</v>
      </c>
      <c r="J34" s="95">
        <v>11650289</v>
      </c>
      <c r="K34" s="71">
        <v>0</v>
      </c>
    </row>
    <row r="35" spans="1:11" ht="19.5" customHeight="1" thickBot="1">
      <c r="A35" s="4"/>
      <c r="B35" s="31"/>
      <c r="C35" s="32" t="s">
        <v>3</v>
      </c>
      <c r="D35" s="33" t="e">
        <f>SUM(#REF!,D30)</f>
        <v>#REF!</v>
      </c>
      <c r="E35" s="33" t="e">
        <f>SUM(#REF!,E30)</f>
        <v>#REF!</v>
      </c>
      <c r="F35" s="88">
        <f>SUM(F30)</f>
        <v>666000</v>
      </c>
      <c r="G35" s="88">
        <f>SUM(G30)</f>
        <v>0</v>
      </c>
      <c r="H35" s="74">
        <f>SUM(G35/F35)*100</f>
        <v>0</v>
      </c>
      <c r="I35" s="88">
        <f>SUM(I30)</f>
        <v>666000</v>
      </c>
      <c r="J35" s="89">
        <f>SUM(J30)</f>
        <v>11650289</v>
      </c>
      <c r="K35" s="74">
        <f>SUM(J35/I35)*100</f>
        <v>1749.2926426426425</v>
      </c>
    </row>
    <row r="36" spans="1:11" ht="16.5" thickBot="1">
      <c r="A36" s="19"/>
      <c r="B36" s="34"/>
      <c r="C36" s="51"/>
      <c r="D36" s="52"/>
      <c r="E36" s="52"/>
      <c r="F36" s="113"/>
      <c r="G36" s="113"/>
      <c r="H36" s="111"/>
      <c r="I36" s="113"/>
      <c r="J36" s="115"/>
      <c r="K36" s="111"/>
    </row>
    <row r="37" spans="1:11" ht="15">
      <c r="A37" s="4"/>
      <c r="B37" s="35"/>
      <c r="C37" s="36"/>
      <c r="D37" s="37"/>
      <c r="E37" s="37"/>
      <c r="F37" s="116"/>
      <c r="G37" s="116"/>
      <c r="H37" s="117"/>
      <c r="I37" s="116"/>
      <c r="J37" s="118"/>
      <c r="K37" s="117"/>
    </row>
    <row r="38" spans="1:11" ht="15.75">
      <c r="A38" s="4"/>
      <c r="B38" s="38"/>
      <c r="C38" s="12" t="s">
        <v>32</v>
      </c>
      <c r="D38" s="39" t="e">
        <f>SUM(D12,D27,#REF!,#REF!,#REF!,#REF!,#REF!,#REF!,#REF!,#REF!,#REF!,#REF!,#REF!)</f>
        <v>#REF!</v>
      </c>
      <c r="E38" s="39" t="e">
        <f>SUM(E12,E27,#REF!,#REF!,#REF!,#REF!,#REF!,#REF!,#REF!,#REF!,#REF!,#REF!,#REF!)</f>
        <v>#REF!</v>
      </c>
      <c r="F38" s="119">
        <f>SUM(F12,F27,F35)</f>
        <v>7862904</v>
      </c>
      <c r="G38" s="119">
        <f>SUM(G12,G27,G35)</f>
        <v>4415124.13</v>
      </c>
      <c r="H38" s="120">
        <f>SUM(G38/F38)*100</f>
        <v>56.15131673997291</v>
      </c>
      <c r="I38" s="119">
        <f>SUM(I12,I27,I35)</f>
        <v>6766372.05</v>
      </c>
      <c r="J38" s="121">
        <f>SUM(J12,J27,J35)</f>
        <v>17623102</v>
      </c>
      <c r="K38" s="124">
        <f>SUM(J38/I38)*100</f>
        <v>260.45127092885764</v>
      </c>
    </row>
    <row r="39" spans="1:11" ht="15.75" thickBot="1">
      <c r="A39" s="4"/>
      <c r="B39" s="40"/>
      <c r="C39" s="14"/>
      <c r="D39" s="41"/>
      <c r="E39" s="41"/>
      <c r="F39" s="122"/>
      <c r="G39" s="122"/>
      <c r="H39" s="123"/>
      <c r="I39" s="122"/>
      <c r="J39" s="122"/>
      <c r="K39" s="123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1"/>
  <headerFooter alignWithMargins="0">
    <oddHeader>&amp;R&amp;"Arial CE,Pogrubiony"&amp;14Zał.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2009-11-10T12:38:01Z</cp:lastPrinted>
  <dcterms:created xsi:type="dcterms:W3CDTF">2001-02-16T12:40:08Z</dcterms:created>
  <dcterms:modified xsi:type="dcterms:W3CDTF">2009-11-11T14:28:14Z</dcterms:modified>
  <cp:category/>
  <cp:version/>
  <cp:contentType/>
  <cp:contentStatus/>
</cp:coreProperties>
</file>