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'Arkusz1'!$A$1:$F$348</definedName>
  </definedNames>
  <calcPr fullCalcOnLoad="1"/>
</workbook>
</file>

<file path=xl/sharedStrings.xml><?xml version="1.0" encoding="utf-8"?>
<sst xmlns="http://schemas.openxmlformats.org/spreadsheetml/2006/main" count="276" uniqueCount="113">
  <si>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</si>
  <si>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</si>
  <si>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</si>
  <si>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</si>
  <si>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</si>
  <si>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</si>
  <si>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</si>
  <si>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</si>
  <si>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</si>
  <si>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</si>
  <si>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</si>
  <si>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</si>
  <si>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</si>
  <si>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</si>
  <si>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</si>
  <si>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</si>
  <si>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</si>
  <si>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</si>
  <si>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</si>
  <si>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</si>
  <si>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</si>
  <si>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</si>
  <si>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</si>
  <si>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</si>
  <si>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</si>
  <si>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</si>
  <si>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</si>
  <si>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</si>
  <si>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</si>
  <si>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</si>
  <si>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</si>
  <si>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</si>
  <si>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</si>
  <si>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</si>
  <si>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</si>
  <si>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</si>
  <si>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</si>
  <si>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</si>
  <si>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</si>
  <si>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</si>
  <si>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</si>
  <si>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</si>
  <si>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</si>
  <si>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</si>
  <si>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</si>
  <si>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</si>
  <si>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</si>
  <si>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</si>
  <si>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</si>
  <si>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</si>
  <si>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</si>
  <si>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</si>
  <si>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</si>
  <si>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</si>
  <si>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</si>
  <si>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</si>
  <si>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</si>
  <si>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</si>
  <si>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</si>
  <si>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</si>
  <si>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</si>
  <si>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</si>
  <si>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</si>
  <si>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</si>
  <si>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</si>
  <si>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</si>
  <si>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</si>
  <si>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</si>
  <si>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</si>
  <si>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</si>
  <si>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</si>
  <si>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</si>
  <si>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</si>
  <si>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</si>
  <si>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</si>
  <si>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</si>
  <si>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</si>
  <si>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</si>
  <si>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</si>
  <si>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</si>
  <si>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</si>
  <si>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</si>
  <si>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</si>
  <si>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Ośrodki informacji turystycznej</t>
  </si>
  <si>
    <t>Obrona narodowa</t>
  </si>
  <si>
    <t>Pozostałe wydatki obronne</t>
  </si>
  <si>
    <t>w tym: wydatki związane z realizacją zadań statutowych</t>
  </si>
  <si>
    <t>w tym: inwestycje i zakupy inwestycyjne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</si>
  <si>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</si>
  <si>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</si>
  <si>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</si>
  <si>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</si>
  <si>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</si>
  <si>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>Dochody od osób prawnych, od osób fizycznych i od innych jednostek nieposiadających osobowości prawnej oraz wydatki związane z ich poborem</t>
  </si>
  <si>
    <t>Pobór podatków, opłat i nieopodatkowanych należności budżetowych</t>
  </si>
  <si>
    <t>wypłaty z tytułu poręczeń i gwarancji udzielonych przez jst</t>
  </si>
  <si>
    <t xml:space="preserve">           środków,o których mowa w art. 5 ust. 1 pkt 2 i 3 u.f.p.</t>
  </si>
  <si>
    <t xml:space="preserve">           w tym: wydatki na programy finansowane z udziałem</t>
  </si>
  <si>
    <t xml:space="preserve">           dotacje</t>
  </si>
  <si>
    <t>Zadania w zakresie przeciwdziałania przemocy w rodzinie</t>
  </si>
  <si>
    <t>010</t>
  </si>
  <si>
    <t>01095</t>
  </si>
  <si>
    <t>Urzędy naczelnych organów władzy państwowej, kontroli       i ochrony prawa oraz sądownictwa</t>
  </si>
  <si>
    <t>Urzędy naczelnych organów władzy państwowej, kontroli             i ochrony prawa</t>
  </si>
  <si>
    <t>Zasiłki stałe</t>
  </si>
  <si>
    <t xml:space="preserve">           świadczenia na rzecz osób fizycznych</t>
  </si>
  <si>
    <t>Składki na ubezpieczenia zdrowotne opłacane za osoby pobierające niektóre świadczenia z pomocy społecznej, niektóre świadczenia rodzinne oraz za osoby uczestniczące                      w zajęciach w centrum integracji społecznej</t>
  </si>
  <si>
    <t>na 2011 r.</t>
  </si>
  <si>
    <t xml:space="preserve">           w tym: wynagrodzenia i pochodne od wynagrodzeń</t>
  </si>
  <si>
    <t>Wpływy i wydatki związane z gromadzeniem środków z opłat i kar za korzystanie ze środowiska</t>
  </si>
  <si>
    <t xml:space="preserve">                 z tego: wynagrodzenia i pochodne od wynagrodzeń</t>
  </si>
  <si>
    <t>w złotych</t>
  </si>
  <si>
    <t>PLAN WYDATKÓW BUDŻETOWYCH NA 2011 ROK - BIEŻĄCE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</si>
</sst>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6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zoomScale="135" zoomScaleNormal="135" zoomScaleSheetLayoutView="100" workbookViewId="0" topLeftCell="A1">
      <selection activeCell="A46" sqref="A46"/>
    </sheetView>
  </sheetViews>
  <sheetFormatPr defaultColWidth="9.00390625" defaultRowHeight="12.75"/>
  <cols>
    <col min="3" max="3" width="52.625" style="0" customWidth="1"/>
    <col min="4" max="4" width="22.375" style="0" customWidth="1"/>
  </cols>
  <sheetData>
    <row r="1" spans="2:6" ht="15.75">
      <c r="B1" s="99" t="s">
        <v>112</v>
      </c>
      <c r="C1" s="99"/>
      <c r="D1" s="99"/>
      <c r="E1" s="1"/>
      <c r="F1" s="1"/>
    </row>
    <row r="3" spans="4:8" ht="13.5" thickBot="1">
      <c r="D3" s="27" t="s">
        <v>111</v>
      </c>
      <c r="H3" t="s">
        <v>2</v>
      </c>
    </row>
    <row r="4" spans="2:4" ht="12.75">
      <c r="B4" s="37"/>
      <c r="C4" s="4"/>
      <c r="D4" s="2"/>
    </row>
    <row r="5" spans="2:7" ht="12.75">
      <c r="B5" s="38" t="s">
        <v>0</v>
      </c>
      <c r="C5" s="7" t="s">
        <v>3</v>
      </c>
      <c r="D5" s="3" t="s">
        <v>4</v>
      </c>
      <c r="G5" t="s">
        <v>2</v>
      </c>
    </row>
    <row r="6" spans="2:7" ht="12.75">
      <c r="B6" s="38" t="s">
        <v>1</v>
      </c>
      <c r="C6" s="5"/>
      <c r="D6" s="3" t="s">
        <v>107</v>
      </c>
      <c r="G6" t="s">
        <v>2</v>
      </c>
    </row>
    <row r="7" spans="2:4" ht="13.5" thickBot="1">
      <c r="B7" s="39"/>
      <c r="C7" s="6"/>
      <c r="D7" s="96" t="s">
        <v>31</v>
      </c>
    </row>
    <row r="8" spans="2:4" ht="12.75">
      <c r="B8" s="40"/>
      <c r="D8" s="12"/>
    </row>
    <row r="9" spans="2:4" ht="13.5" thickBot="1">
      <c r="B9" s="87" t="s">
        <v>100</v>
      </c>
      <c r="C9" s="8" t="s">
        <v>5</v>
      </c>
      <c r="D9" s="13">
        <f>SUM(D10)</f>
        <v>1500</v>
      </c>
    </row>
    <row r="10" spans="2:4" ht="13.5" thickTop="1">
      <c r="B10" s="88" t="s">
        <v>101</v>
      </c>
      <c r="C10" s="10" t="s">
        <v>6</v>
      </c>
      <c r="D10" s="14">
        <f>SUM(D11)</f>
        <v>1500</v>
      </c>
    </row>
    <row r="11" spans="2:4" ht="12.75">
      <c r="B11" s="41"/>
      <c r="C11" s="54" t="s">
        <v>7</v>
      </c>
      <c r="D11" s="15">
        <f>SUM(D12)</f>
        <v>1500</v>
      </c>
    </row>
    <row r="12" spans="2:4" ht="12.75">
      <c r="B12" s="41"/>
      <c r="C12" s="54" t="s">
        <v>86</v>
      </c>
      <c r="D12" s="15">
        <v>1500</v>
      </c>
    </row>
    <row r="13" spans="2:4" ht="13.5" thickBot="1">
      <c r="B13" s="25"/>
      <c r="C13" s="55"/>
      <c r="D13" s="16"/>
    </row>
    <row r="14" spans="2:4" ht="13.5" thickTop="1">
      <c r="B14" s="24"/>
      <c r="C14" s="56"/>
      <c r="D14" s="30"/>
    </row>
    <row r="15" spans="2:4" ht="13.5" thickBot="1">
      <c r="B15" s="42">
        <v>600</v>
      </c>
      <c r="C15" s="57" t="s">
        <v>8</v>
      </c>
      <c r="D15" s="13">
        <f>SUM(D16,D20)</f>
        <v>1506000</v>
      </c>
    </row>
    <row r="16" spans="2:4" ht="13.5" thickTop="1">
      <c r="B16" s="43">
        <v>60004</v>
      </c>
      <c r="C16" s="58" t="s">
        <v>9</v>
      </c>
      <c r="D16" s="14">
        <f>SUM(D17)</f>
        <v>785000</v>
      </c>
    </row>
    <row r="17" spans="2:4" ht="12.75">
      <c r="B17" s="41"/>
      <c r="C17" s="59" t="s">
        <v>7</v>
      </c>
      <c r="D17" s="15">
        <f>SUM(D18)</f>
        <v>785000</v>
      </c>
    </row>
    <row r="18" spans="2:4" ht="12.75">
      <c r="B18" s="41"/>
      <c r="C18" s="54" t="s">
        <v>86</v>
      </c>
      <c r="D18" s="15">
        <v>785000</v>
      </c>
    </row>
    <row r="19" spans="2:4" ht="12.75">
      <c r="B19" s="44"/>
      <c r="C19" s="60"/>
      <c r="D19" s="17" t="s">
        <v>2</v>
      </c>
    </row>
    <row r="20" spans="2:4" ht="12.75">
      <c r="B20" s="44">
        <v>60016</v>
      </c>
      <c r="C20" s="60" t="s">
        <v>10</v>
      </c>
      <c r="D20" s="17">
        <f>SUM(D21,)</f>
        <v>721000</v>
      </c>
    </row>
    <row r="21" spans="2:4" ht="12.75">
      <c r="B21" s="41"/>
      <c r="C21" s="59" t="s">
        <v>7</v>
      </c>
      <c r="D21" s="15">
        <f>SUM(D22)</f>
        <v>721000</v>
      </c>
    </row>
    <row r="22" spans="2:4" ht="12.75">
      <c r="B22" s="41"/>
      <c r="C22" s="54" t="s">
        <v>86</v>
      </c>
      <c r="D22" s="15">
        <v>721000</v>
      </c>
    </row>
    <row r="23" spans="2:4" ht="13.5" thickBot="1">
      <c r="B23" s="41"/>
      <c r="C23" s="61"/>
      <c r="D23" s="15"/>
    </row>
    <row r="24" spans="2:4" ht="13.5" thickTop="1">
      <c r="B24" s="24"/>
      <c r="C24" s="62"/>
      <c r="D24" s="30"/>
    </row>
    <row r="25" spans="2:4" ht="13.5" thickBot="1">
      <c r="B25" s="42">
        <v>630</v>
      </c>
      <c r="C25" s="57" t="s">
        <v>82</v>
      </c>
      <c r="D25" s="13">
        <f>SUM(D26)</f>
        <v>7000</v>
      </c>
    </row>
    <row r="26" spans="2:4" ht="13.5" thickTop="1">
      <c r="B26" s="43">
        <v>63001</v>
      </c>
      <c r="C26" s="58" t="s">
        <v>83</v>
      </c>
      <c r="D26" s="14">
        <f>SUM(D27,D30)</f>
        <v>7000</v>
      </c>
    </row>
    <row r="27" spans="2:4" ht="12.75">
      <c r="B27" s="41"/>
      <c r="C27" s="59" t="s">
        <v>7</v>
      </c>
      <c r="D27" s="15">
        <f>SUM(D28:D28)</f>
        <v>7000</v>
      </c>
    </row>
    <row r="28" spans="2:4" ht="12.75">
      <c r="B28" s="41"/>
      <c r="C28" s="54" t="s">
        <v>22</v>
      </c>
      <c r="D28" s="15">
        <v>7000</v>
      </c>
    </row>
    <row r="29" spans="2:4" ht="13.5" thickBot="1">
      <c r="B29" s="41"/>
      <c r="C29" s="63"/>
      <c r="D29" s="15"/>
    </row>
    <row r="30" spans="2:4" ht="13.5" thickTop="1">
      <c r="B30" s="24"/>
      <c r="C30" s="59"/>
      <c r="D30" s="18"/>
    </row>
    <row r="31" spans="2:4" ht="13.5" thickBot="1">
      <c r="B31" s="42">
        <v>700</v>
      </c>
      <c r="C31" s="57" t="s">
        <v>11</v>
      </c>
      <c r="D31" s="19">
        <f>SUM(,D32,D36,D41)</f>
        <v>10520370</v>
      </c>
    </row>
    <row r="32" spans="2:4" ht="13.5" thickTop="1">
      <c r="B32" s="44">
        <v>70004</v>
      </c>
      <c r="C32" s="60" t="s">
        <v>37</v>
      </c>
      <c r="D32" s="22">
        <f>SUM(D33)</f>
        <v>41000</v>
      </c>
    </row>
    <row r="33" spans="2:4" ht="12.75">
      <c r="B33" s="41"/>
      <c r="C33" s="59" t="s">
        <v>7</v>
      </c>
      <c r="D33" s="15">
        <f>SUM(D34)</f>
        <v>41000</v>
      </c>
    </row>
    <row r="34" spans="2:4" ht="12.75">
      <c r="B34" s="41"/>
      <c r="C34" s="54" t="s">
        <v>86</v>
      </c>
      <c r="D34" s="21">
        <v>41000</v>
      </c>
    </row>
    <row r="35" spans="2:4" ht="12.75">
      <c r="B35" s="44"/>
      <c r="C35" s="60"/>
      <c r="D35" s="22"/>
    </row>
    <row r="36" spans="2:4" ht="12.75">
      <c r="B36" s="44">
        <v>70005</v>
      </c>
      <c r="C36" s="60" t="s">
        <v>38</v>
      </c>
      <c r="D36" s="22">
        <f>SUM(D37)</f>
        <v>8379370</v>
      </c>
    </row>
    <row r="37" spans="2:4" ht="12.75">
      <c r="B37" s="41"/>
      <c r="C37" s="59" t="s">
        <v>13</v>
      </c>
      <c r="D37" s="21">
        <f>SUM(D38:D39)</f>
        <v>8379370</v>
      </c>
    </row>
    <row r="38" spans="2:4" ht="12.75">
      <c r="B38" s="41"/>
      <c r="C38" s="59" t="s">
        <v>16</v>
      </c>
      <c r="D38" s="21">
        <v>1903600</v>
      </c>
    </row>
    <row r="39" spans="2:4" ht="12.75">
      <c r="B39" s="41"/>
      <c r="C39" s="54" t="s">
        <v>88</v>
      </c>
      <c r="D39" s="21">
        <v>6475770</v>
      </c>
    </row>
    <row r="40" spans="2:4" ht="12.75">
      <c r="B40" s="44"/>
      <c r="C40" s="60"/>
      <c r="D40" s="22"/>
    </row>
    <row r="41" spans="2:4" ht="12.75">
      <c r="B41" s="44">
        <v>70095</v>
      </c>
      <c r="C41" s="60" t="s">
        <v>6</v>
      </c>
      <c r="D41" s="22">
        <f>SUM(D42)</f>
        <v>2100000</v>
      </c>
    </row>
    <row r="42" spans="2:4" ht="12.75">
      <c r="B42" s="41"/>
      <c r="C42" s="64" t="s">
        <v>7</v>
      </c>
      <c r="D42" s="21">
        <f>SUM(D43)</f>
        <v>2100000</v>
      </c>
    </row>
    <row r="43" spans="2:4" ht="12.75">
      <c r="B43" s="41"/>
      <c r="C43" s="54" t="s">
        <v>86</v>
      </c>
      <c r="D43" s="21">
        <v>2100000</v>
      </c>
    </row>
    <row r="44" spans="2:4" ht="13.5" thickBot="1">
      <c r="B44" s="25"/>
      <c r="C44" s="65"/>
      <c r="D44" s="23"/>
    </row>
    <row r="45" spans="2:4" ht="13.5" thickTop="1">
      <c r="B45" s="24"/>
      <c r="C45" s="59"/>
      <c r="D45" s="24"/>
    </row>
    <row r="46" spans="2:4" ht="13.5" thickBot="1">
      <c r="B46" s="42">
        <v>710</v>
      </c>
      <c r="C46" s="57" t="s">
        <v>14</v>
      </c>
      <c r="D46" s="19">
        <f>SUM(D47,D52,D56)</f>
        <v>613260</v>
      </c>
    </row>
    <row r="47" spans="2:4" ht="13.5" thickTop="1">
      <c r="B47" s="43">
        <v>71004</v>
      </c>
      <c r="C47" s="58" t="s">
        <v>39</v>
      </c>
      <c r="D47" s="20">
        <f>SUM(D48)</f>
        <v>289760</v>
      </c>
    </row>
    <row r="48" spans="2:4" ht="12.75">
      <c r="B48" s="41"/>
      <c r="C48" s="59" t="s">
        <v>7</v>
      </c>
      <c r="D48" s="21">
        <f>SUM(D49:D50)</f>
        <v>289760</v>
      </c>
    </row>
    <row r="49" spans="2:4" ht="12.75">
      <c r="B49" s="41"/>
      <c r="C49" s="59" t="s">
        <v>16</v>
      </c>
      <c r="D49" s="21">
        <v>3600</v>
      </c>
    </row>
    <row r="50" spans="2:4" ht="12.75">
      <c r="B50" s="41"/>
      <c r="C50" s="54" t="s">
        <v>88</v>
      </c>
      <c r="D50" s="21">
        <v>286160</v>
      </c>
    </row>
    <row r="51" spans="2:4" ht="12.75">
      <c r="B51" s="44"/>
      <c r="C51" s="60"/>
      <c r="D51" s="22"/>
    </row>
    <row r="52" spans="2:4" ht="12.75">
      <c r="B52" s="44">
        <v>71014</v>
      </c>
      <c r="C52" s="60" t="s">
        <v>40</v>
      </c>
      <c r="D52" s="22">
        <f>SUM(D53)</f>
        <v>500</v>
      </c>
    </row>
    <row r="53" spans="2:4" ht="12.75">
      <c r="B53" s="41"/>
      <c r="C53" s="59" t="s">
        <v>7</v>
      </c>
      <c r="D53" s="21">
        <f>SUM(D54)</f>
        <v>500</v>
      </c>
    </row>
    <row r="54" spans="2:4" ht="12.75">
      <c r="B54" s="41"/>
      <c r="C54" s="54" t="s">
        <v>86</v>
      </c>
      <c r="D54" s="21">
        <v>500</v>
      </c>
    </row>
    <row r="55" spans="2:4" ht="12.75">
      <c r="B55" s="44"/>
      <c r="C55" s="60"/>
      <c r="D55" s="22"/>
    </row>
    <row r="56" spans="2:4" ht="12.75">
      <c r="B56" s="44">
        <v>71035</v>
      </c>
      <c r="C56" s="60" t="s">
        <v>74</v>
      </c>
      <c r="D56" s="22">
        <f>SUM(D57)</f>
        <v>323000</v>
      </c>
    </row>
    <row r="57" spans="2:4" ht="12.75">
      <c r="B57" s="41"/>
      <c r="C57" s="64" t="s">
        <v>7</v>
      </c>
      <c r="D57" s="21">
        <f>SUM(D58)</f>
        <v>323000</v>
      </c>
    </row>
    <row r="58" spans="2:4" ht="12.75">
      <c r="B58" s="41"/>
      <c r="C58" s="54" t="s">
        <v>86</v>
      </c>
      <c r="D58" s="21">
        <v>323000</v>
      </c>
    </row>
    <row r="59" spans="2:4" ht="13.5" thickBot="1">
      <c r="B59" s="25"/>
      <c r="C59" s="65"/>
      <c r="D59" s="25"/>
    </row>
    <row r="60" spans="2:4" ht="13.5" thickTop="1">
      <c r="B60" s="24"/>
      <c r="C60" s="62"/>
      <c r="D60" s="24"/>
    </row>
    <row r="61" spans="2:4" ht="13.5" thickBot="1">
      <c r="B61" s="42">
        <v>750</v>
      </c>
      <c r="C61" s="57" t="s">
        <v>15</v>
      </c>
      <c r="D61" s="19">
        <f>SUM(D62,D66,D72,D77,D82)</f>
        <v>9244039</v>
      </c>
    </row>
    <row r="62" spans="2:4" ht="13.5" thickTop="1">
      <c r="B62" s="43">
        <v>75011</v>
      </c>
      <c r="C62" s="58" t="s">
        <v>41</v>
      </c>
      <c r="D62" s="20">
        <f>SUM(D63)</f>
        <v>287790</v>
      </c>
    </row>
    <row r="63" spans="2:4" ht="12.75">
      <c r="B63" s="41"/>
      <c r="C63" s="59" t="s">
        <v>7</v>
      </c>
      <c r="D63" s="21">
        <f>SUM(D64)</f>
        <v>287790</v>
      </c>
    </row>
    <row r="64" spans="2:4" ht="12.75">
      <c r="B64" s="41"/>
      <c r="C64" s="66" t="s">
        <v>16</v>
      </c>
      <c r="D64" s="21">
        <v>287790</v>
      </c>
    </row>
    <row r="65" spans="2:4" ht="12.75">
      <c r="B65" s="44"/>
      <c r="C65" s="60"/>
      <c r="D65" s="22"/>
    </row>
    <row r="66" spans="2:4" ht="12.75">
      <c r="B66" s="44">
        <v>75022</v>
      </c>
      <c r="C66" s="60" t="s">
        <v>42</v>
      </c>
      <c r="D66" s="22">
        <f>SUM(D67)</f>
        <v>297328</v>
      </c>
    </row>
    <row r="67" spans="2:4" ht="12.75">
      <c r="B67" s="41"/>
      <c r="C67" s="59" t="s">
        <v>13</v>
      </c>
      <c r="D67" s="21">
        <f>SUM(D68:D70)</f>
        <v>297328</v>
      </c>
    </row>
    <row r="68" spans="2:4" ht="12.75">
      <c r="B68" s="41"/>
      <c r="C68" s="59" t="s">
        <v>24</v>
      </c>
      <c r="D68" s="21">
        <v>281328</v>
      </c>
    </row>
    <row r="69" spans="2:4" ht="12.75">
      <c r="B69" s="41"/>
      <c r="C69" s="59" t="s">
        <v>89</v>
      </c>
      <c r="D69" s="21">
        <v>1000</v>
      </c>
    </row>
    <row r="70" spans="2:4" ht="12.75">
      <c r="B70" s="41"/>
      <c r="C70" s="54" t="s">
        <v>88</v>
      </c>
      <c r="D70" s="21">
        <v>15000</v>
      </c>
    </row>
    <row r="71" spans="2:4" ht="12.75">
      <c r="B71" s="44"/>
      <c r="C71" s="60"/>
      <c r="D71" s="22"/>
    </row>
    <row r="72" spans="2:4" ht="12.75">
      <c r="B72" s="44">
        <v>75023</v>
      </c>
      <c r="C72" s="60" t="s">
        <v>43</v>
      </c>
      <c r="D72" s="22">
        <f>SUM(D73)</f>
        <v>8216069</v>
      </c>
    </row>
    <row r="73" spans="2:4" ht="12.75">
      <c r="B73" s="41"/>
      <c r="C73" s="59" t="s">
        <v>7</v>
      </c>
      <c r="D73" s="21">
        <f>SUM(D74:D75)</f>
        <v>8216069</v>
      </c>
    </row>
    <row r="74" spans="2:4" ht="12.75">
      <c r="B74" s="41"/>
      <c r="C74" s="59" t="s">
        <v>16</v>
      </c>
      <c r="D74" s="21">
        <v>6595384</v>
      </c>
    </row>
    <row r="75" spans="2:4" ht="12.75">
      <c r="B75" s="41"/>
      <c r="C75" s="54" t="s">
        <v>88</v>
      </c>
      <c r="D75" s="21">
        <v>1620685</v>
      </c>
    </row>
    <row r="76" spans="2:4" ht="12.75">
      <c r="B76" s="44"/>
      <c r="C76" s="60"/>
      <c r="D76" s="33"/>
    </row>
    <row r="77" spans="2:4" ht="12.75">
      <c r="B77" s="44">
        <v>75075</v>
      </c>
      <c r="C77" s="60" t="s">
        <v>75</v>
      </c>
      <c r="D77" s="22">
        <f>SUM(D78)</f>
        <v>370000</v>
      </c>
    </row>
    <row r="78" spans="2:4" ht="12.75">
      <c r="B78" s="41"/>
      <c r="C78" s="64" t="s">
        <v>25</v>
      </c>
      <c r="D78" s="21">
        <f>SUM(D79,D80)</f>
        <v>370000</v>
      </c>
    </row>
    <row r="79" spans="2:4" ht="12.75">
      <c r="B79" s="41"/>
      <c r="C79" s="64" t="s">
        <v>16</v>
      </c>
      <c r="D79" s="21">
        <v>13300</v>
      </c>
    </row>
    <row r="80" spans="2:4" ht="12.75">
      <c r="B80" s="41"/>
      <c r="C80" s="54" t="s">
        <v>88</v>
      </c>
      <c r="D80" s="21">
        <v>356700</v>
      </c>
    </row>
    <row r="81" spans="2:4" ht="12.75">
      <c r="B81" s="44"/>
      <c r="C81" s="60"/>
      <c r="D81" s="22"/>
    </row>
    <row r="82" spans="2:4" ht="12.75">
      <c r="B82" s="44">
        <v>75095</v>
      </c>
      <c r="C82" s="60" t="s">
        <v>6</v>
      </c>
      <c r="D82" s="22">
        <f>SUM(D83)</f>
        <v>72852</v>
      </c>
    </row>
    <row r="83" spans="2:4" ht="12.75">
      <c r="B83" s="41"/>
      <c r="C83" s="59" t="s">
        <v>7</v>
      </c>
      <c r="D83" s="21">
        <f>SUM(D84:D86)</f>
        <v>72852</v>
      </c>
    </row>
    <row r="84" spans="2:4" ht="12.75">
      <c r="B84" s="41" t="s">
        <v>2</v>
      </c>
      <c r="C84" s="54" t="s">
        <v>86</v>
      </c>
      <c r="D84" s="21">
        <v>59500</v>
      </c>
    </row>
    <row r="85" spans="2:4" ht="12.75">
      <c r="B85" s="41"/>
      <c r="C85" s="54" t="s">
        <v>90</v>
      </c>
      <c r="D85" s="21"/>
    </row>
    <row r="86" spans="2:4" ht="12.75">
      <c r="B86" s="41"/>
      <c r="C86" s="66" t="s">
        <v>91</v>
      </c>
      <c r="D86" s="21">
        <v>13352</v>
      </c>
    </row>
    <row r="87" spans="2:4" ht="13.5" thickBot="1">
      <c r="B87" s="25"/>
      <c r="C87" s="65" t="s">
        <v>108</v>
      </c>
      <c r="D87" s="23">
        <v>13352</v>
      </c>
    </row>
    <row r="88" spans="2:4" ht="13.5" thickTop="1">
      <c r="B88" s="24"/>
      <c r="C88" s="97"/>
      <c r="D88" s="24"/>
    </row>
    <row r="89" spans="2:4" ht="27" customHeight="1" thickBot="1">
      <c r="B89" s="46">
        <v>751</v>
      </c>
      <c r="C89" s="68" t="s">
        <v>102</v>
      </c>
      <c r="D89" s="19">
        <f>SUM(D90)</f>
        <v>6313</v>
      </c>
    </row>
    <row r="90" spans="2:4" ht="26.25" thickTop="1">
      <c r="B90" s="43">
        <v>75101</v>
      </c>
      <c r="C90" s="69" t="s">
        <v>103</v>
      </c>
      <c r="D90" s="20">
        <f>SUM(D91)</f>
        <v>6313</v>
      </c>
    </row>
    <row r="91" spans="2:4" ht="12.75">
      <c r="B91" s="41"/>
      <c r="C91" s="59" t="s">
        <v>7</v>
      </c>
      <c r="D91" s="21">
        <f>SUM(D92)</f>
        <v>6313</v>
      </c>
    </row>
    <row r="92" spans="2:4" ht="12.75">
      <c r="B92" s="41"/>
      <c r="C92" s="59" t="s">
        <v>16</v>
      </c>
      <c r="D92" s="21">
        <v>6313</v>
      </c>
    </row>
    <row r="93" spans="2:4" ht="13.5" thickBot="1">
      <c r="B93" s="41"/>
      <c r="C93" s="63"/>
      <c r="D93" s="21"/>
    </row>
    <row r="94" spans="2:4" ht="13.5" thickTop="1">
      <c r="B94" s="24"/>
      <c r="C94" s="59"/>
      <c r="D94" s="18"/>
    </row>
    <row r="95" spans="2:4" ht="13.5" thickBot="1">
      <c r="B95" s="42">
        <v>752</v>
      </c>
      <c r="C95" s="57" t="s">
        <v>84</v>
      </c>
      <c r="D95" s="19">
        <f>SUM(D96)</f>
        <v>3500</v>
      </c>
    </row>
    <row r="96" spans="2:4" ht="13.5" thickTop="1">
      <c r="B96" s="44">
        <v>75212</v>
      </c>
      <c r="C96" s="60" t="s">
        <v>85</v>
      </c>
      <c r="D96" s="22">
        <f>SUM(D97,)</f>
        <v>3500</v>
      </c>
    </row>
    <row r="97" spans="2:4" ht="12.75">
      <c r="B97" s="41"/>
      <c r="C97" s="59" t="s">
        <v>7</v>
      </c>
      <c r="D97" s="21">
        <f>SUM(D98)</f>
        <v>3500</v>
      </c>
    </row>
    <row r="98" spans="2:4" ht="12.75">
      <c r="B98" s="41"/>
      <c r="C98" s="54" t="s">
        <v>86</v>
      </c>
      <c r="D98" s="21">
        <v>3500</v>
      </c>
    </row>
    <row r="99" spans="2:4" ht="13.5" thickBot="1">
      <c r="B99" s="41"/>
      <c r="C99" s="63"/>
      <c r="D99" s="21"/>
    </row>
    <row r="100" spans="2:4" ht="13.5" thickTop="1">
      <c r="B100" s="24"/>
      <c r="C100" s="59"/>
      <c r="D100" s="18"/>
    </row>
    <row r="101" spans="2:4" ht="13.5" thickBot="1">
      <c r="B101" s="42">
        <v>754</v>
      </c>
      <c r="C101" s="57" t="s">
        <v>18</v>
      </c>
      <c r="D101" s="19">
        <f>SUM(D102,D106,D111)</f>
        <v>892900</v>
      </c>
    </row>
    <row r="102" spans="2:4" ht="13.5" thickTop="1">
      <c r="B102" s="44">
        <v>75414</v>
      </c>
      <c r="C102" s="60" t="s">
        <v>44</v>
      </c>
      <c r="D102" s="22">
        <f>SUM(D103,)</f>
        <v>7400</v>
      </c>
    </row>
    <row r="103" spans="2:4" ht="12.75">
      <c r="B103" s="41"/>
      <c r="C103" s="59" t="s">
        <v>7</v>
      </c>
      <c r="D103" s="21">
        <f>SUM(D104)</f>
        <v>7400</v>
      </c>
    </row>
    <row r="104" spans="2:4" ht="12.75">
      <c r="B104" s="41"/>
      <c r="C104" s="54" t="s">
        <v>86</v>
      </c>
      <c r="D104" s="21">
        <v>7400</v>
      </c>
    </row>
    <row r="105" spans="2:4" ht="12.75">
      <c r="B105" s="44"/>
      <c r="C105" s="60"/>
      <c r="D105" s="22"/>
    </row>
    <row r="106" spans="2:4" ht="12.75">
      <c r="B106" s="44">
        <v>75416</v>
      </c>
      <c r="C106" s="60" t="s">
        <v>17</v>
      </c>
      <c r="D106" s="32">
        <f>SUM(D107)</f>
        <v>885500</v>
      </c>
    </row>
    <row r="107" spans="2:4" ht="12.75">
      <c r="B107" s="41"/>
      <c r="C107" s="59" t="s">
        <v>7</v>
      </c>
      <c r="D107" s="21">
        <f>SUM(D108:D109)</f>
        <v>885500</v>
      </c>
    </row>
    <row r="108" spans="2:4" ht="12.75">
      <c r="B108" s="41"/>
      <c r="C108" s="59" t="s">
        <v>16</v>
      </c>
      <c r="D108" s="21">
        <v>735500</v>
      </c>
    </row>
    <row r="109" spans="2:4" ht="12.75">
      <c r="B109" s="41"/>
      <c r="C109" s="54" t="s">
        <v>88</v>
      </c>
      <c r="D109" s="21">
        <v>150000</v>
      </c>
    </row>
    <row r="110" spans="2:4" ht="12.75" hidden="1">
      <c r="B110" s="44"/>
      <c r="C110" s="71"/>
      <c r="D110" s="22"/>
    </row>
    <row r="111" spans="2:4" ht="12.75" hidden="1">
      <c r="B111" s="44">
        <v>75421</v>
      </c>
      <c r="C111" s="60" t="s">
        <v>92</v>
      </c>
      <c r="D111" s="32">
        <f>SUM(D112,D120)</f>
        <v>0</v>
      </c>
    </row>
    <row r="112" spans="2:4" ht="12.75" hidden="1">
      <c r="B112" s="41"/>
      <c r="C112" s="59" t="s">
        <v>7</v>
      </c>
      <c r="D112" s="21">
        <f>SUM(D113:D113)</f>
        <v>0</v>
      </c>
    </row>
    <row r="113" spans="2:4" ht="12.75" hidden="1">
      <c r="B113" s="41"/>
      <c r="C113" s="54" t="s">
        <v>86</v>
      </c>
      <c r="D113" s="21">
        <v>0</v>
      </c>
    </row>
    <row r="114" spans="2:4" ht="13.5" thickBot="1">
      <c r="B114" s="41"/>
      <c r="C114" s="54"/>
      <c r="D114" s="21"/>
    </row>
    <row r="115" spans="2:4" ht="13.5" thickTop="1">
      <c r="B115" s="24"/>
      <c r="C115" s="56"/>
      <c r="D115" s="18"/>
    </row>
    <row r="116" spans="2:4" ht="39" thickBot="1">
      <c r="B116" s="81">
        <v>756</v>
      </c>
      <c r="C116" s="68" t="s">
        <v>93</v>
      </c>
      <c r="D116" s="84">
        <f>SUM(D117)</f>
        <v>24650</v>
      </c>
    </row>
    <row r="117" spans="2:4" ht="26.25" thickTop="1">
      <c r="B117" s="43">
        <v>75647</v>
      </c>
      <c r="C117" s="82" t="s">
        <v>94</v>
      </c>
      <c r="D117" s="20">
        <f>SUM(D118)</f>
        <v>24650</v>
      </c>
    </row>
    <row r="118" spans="2:4" ht="12.75">
      <c r="B118" s="41"/>
      <c r="C118" s="83" t="s">
        <v>25</v>
      </c>
      <c r="D118" s="21">
        <f>SUM(D119)</f>
        <v>24650</v>
      </c>
    </row>
    <row r="119" spans="2:4" ht="12.75">
      <c r="B119" s="41"/>
      <c r="C119" s="54" t="s">
        <v>16</v>
      </c>
      <c r="D119" s="21">
        <v>24650</v>
      </c>
    </row>
    <row r="120" spans="2:4" ht="13.5" thickBot="1">
      <c r="B120" s="25"/>
      <c r="C120" s="70"/>
      <c r="D120" s="23"/>
    </row>
    <row r="121" spans="2:4" ht="13.5" thickTop="1">
      <c r="B121" s="24"/>
      <c r="C121" s="62"/>
      <c r="D121" s="18"/>
    </row>
    <row r="122" spans="2:4" ht="13.5" thickBot="1">
      <c r="B122" s="42">
        <v>757</v>
      </c>
      <c r="C122" s="57" t="s">
        <v>19</v>
      </c>
      <c r="D122" s="19">
        <f>SUM(D123,D127)</f>
        <v>1936200</v>
      </c>
    </row>
    <row r="123" spans="2:4" ht="13.5" thickTop="1">
      <c r="B123" s="43">
        <v>75702</v>
      </c>
      <c r="C123" s="58" t="s">
        <v>45</v>
      </c>
      <c r="D123" s="20">
        <f>SUM(D124)</f>
        <v>1500000</v>
      </c>
    </row>
    <row r="124" spans="2:4" ht="12.75">
      <c r="B124" s="41"/>
      <c r="C124" s="64" t="s">
        <v>7</v>
      </c>
      <c r="D124" s="21">
        <f>SUM(D125)</f>
        <v>1500000</v>
      </c>
    </row>
    <row r="125" spans="2:4" ht="12.75">
      <c r="B125" s="41"/>
      <c r="C125" s="59" t="s">
        <v>76</v>
      </c>
      <c r="D125" s="21">
        <v>1500000</v>
      </c>
    </row>
    <row r="126" spans="2:4" ht="12.75">
      <c r="B126" s="44"/>
      <c r="C126" s="60"/>
      <c r="D126" s="22"/>
    </row>
    <row r="127" spans="2:4" ht="25.5">
      <c r="B127" s="44">
        <v>75704</v>
      </c>
      <c r="C127" s="71" t="s">
        <v>46</v>
      </c>
      <c r="D127" s="22">
        <f>SUM(D128)</f>
        <v>436200</v>
      </c>
    </row>
    <row r="128" spans="2:4" ht="12.75">
      <c r="B128" s="41"/>
      <c r="C128" s="72" t="s">
        <v>77</v>
      </c>
      <c r="D128" s="21">
        <f>SUM(D129)</f>
        <v>436200</v>
      </c>
    </row>
    <row r="129" spans="2:4" ht="13.5" thickBot="1">
      <c r="B129" s="25"/>
      <c r="C129" s="65" t="s">
        <v>95</v>
      </c>
      <c r="D129" s="23">
        <v>436200</v>
      </c>
    </row>
    <row r="130" spans="2:4" ht="13.5" thickTop="1">
      <c r="B130" s="24"/>
      <c r="C130" s="97"/>
      <c r="D130" s="18"/>
    </row>
    <row r="131" spans="2:4" ht="13.5" thickBot="1">
      <c r="B131" s="42">
        <v>758</v>
      </c>
      <c r="C131" s="57" t="s">
        <v>20</v>
      </c>
      <c r="D131" s="19">
        <f>SUM(D132)</f>
        <v>350000</v>
      </c>
    </row>
    <row r="132" spans="2:4" ht="13.5" thickTop="1">
      <c r="B132" s="44">
        <v>75818</v>
      </c>
      <c r="C132" s="60" t="s">
        <v>47</v>
      </c>
      <c r="D132" s="22">
        <f>SUM(D133,D135)</f>
        <v>350000</v>
      </c>
    </row>
    <row r="133" spans="2:4" ht="12.75">
      <c r="B133" s="41"/>
      <c r="C133" s="59" t="s">
        <v>33</v>
      </c>
      <c r="D133" s="21">
        <f>SUM(D134)</f>
        <v>130000</v>
      </c>
    </row>
    <row r="134" spans="2:4" ht="12.75">
      <c r="B134" s="44"/>
      <c r="C134" s="60" t="s">
        <v>34</v>
      </c>
      <c r="D134" s="22">
        <v>130000</v>
      </c>
    </row>
    <row r="135" spans="2:4" ht="12.75">
      <c r="B135" s="41"/>
      <c r="C135" s="59" t="s">
        <v>35</v>
      </c>
      <c r="D135" s="21">
        <f>SUM(D136)</f>
        <v>220000</v>
      </c>
    </row>
    <row r="136" spans="2:4" ht="12.75">
      <c r="B136" s="41"/>
      <c r="C136" s="59" t="s">
        <v>34</v>
      </c>
      <c r="D136" s="21">
        <f>SUM(D137:D138)</f>
        <v>220000</v>
      </c>
    </row>
    <row r="137" spans="2:4" ht="25.5">
      <c r="B137" s="41"/>
      <c r="C137" s="73" t="s">
        <v>81</v>
      </c>
      <c r="D137" s="21">
        <v>220000</v>
      </c>
    </row>
    <row r="138" spans="2:4" ht="12.75" hidden="1">
      <c r="B138" s="41"/>
      <c r="C138" s="74" t="s">
        <v>36</v>
      </c>
      <c r="D138" s="21">
        <v>0</v>
      </c>
    </row>
    <row r="139" spans="2:4" ht="13.5" thickBot="1">
      <c r="B139" s="25"/>
      <c r="C139" s="65"/>
      <c r="D139" s="23"/>
    </row>
    <row r="140" spans="2:4" ht="13.5" thickTop="1">
      <c r="B140" s="24"/>
      <c r="C140" s="62"/>
      <c r="D140" s="24"/>
    </row>
    <row r="141" spans="2:4" ht="13.5" thickBot="1">
      <c r="B141" s="42">
        <v>801</v>
      </c>
      <c r="C141" s="57" t="s">
        <v>21</v>
      </c>
      <c r="D141" s="19">
        <f>SUM(D142,D147,D155,D163,D167,D172,D177)</f>
        <v>32027748</v>
      </c>
    </row>
    <row r="142" spans="2:4" ht="13.5" thickTop="1">
      <c r="B142" s="43">
        <v>80101</v>
      </c>
      <c r="C142" s="58" t="s">
        <v>48</v>
      </c>
      <c r="D142" s="20">
        <f>SUM(D143)</f>
        <v>10712447</v>
      </c>
    </row>
    <row r="143" spans="2:4" ht="12.75">
      <c r="B143" s="41"/>
      <c r="C143" s="59" t="s">
        <v>7</v>
      </c>
      <c r="D143" s="21">
        <f>SUM(D144:D145)</f>
        <v>10712447</v>
      </c>
    </row>
    <row r="144" spans="2:4" ht="12.75">
      <c r="B144" s="41"/>
      <c r="C144" s="59" t="s">
        <v>16</v>
      </c>
      <c r="D144" s="21">
        <f>8898841-17356</f>
        <v>8881485</v>
      </c>
    </row>
    <row r="145" spans="2:4" ht="12.75">
      <c r="B145" s="41"/>
      <c r="C145" s="54" t="s">
        <v>88</v>
      </c>
      <c r="D145" s="21">
        <v>1830962</v>
      </c>
    </row>
    <row r="146" spans="2:4" ht="12.75">
      <c r="B146" s="44"/>
      <c r="C146" s="89"/>
      <c r="D146" s="90"/>
    </row>
    <row r="147" spans="2:4" ht="12.75">
      <c r="B147" s="44">
        <v>80104</v>
      </c>
      <c r="C147" s="60" t="s">
        <v>49</v>
      </c>
      <c r="D147" s="22">
        <f>SUM(D148)</f>
        <v>11075997</v>
      </c>
    </row>
    <row r="148" spans="2:4" ht="12.75">
      <c r="B148" s="41"/>
      <c r="C148" s="59" t="s">
        <v>7</v>
      </c>
      <c r="D148" s="21">
        <f>SUM(D149,D150:D153)</f>
        <v>11075997</v>
      </c>
    </row>
    <row r="149" spans="2:4" ht="12.75">
      <c r="B149" s="41"/>
      <c r="C149" s="59" t="s">
        <v>16</v>
      </c>
      <c r="D149" s="21">
        <f>8260977+7356</f>
        <v>8268333</v>
      </c>
    </row>
    <row r="150" spans="2:4" ht="12.75">
      <c r="B150" s="41"/>
      <c r="C150" s="54" t="s">
        <v>88</v>
      </c>
      <c r="D150" s="21">
        <v>2576164</v>
      </c>
    </row>
    <row r="151" spans="1:4" ht="12.75">
      <c r="A151" t="s">
        <v>2</v>
      </c>
      <c r="B151" s="41"/>
      <c r="C151" s="54" t="s">
        <v>98</v>
      </c>
      <c r="D151" s="21">
        <v>10000</v>
      </c>
    </row>
    <row r="152" spans="2:4" ht="12.75">
      <c r="B152" s="41"/>
      <c r="C152" s="50" t="s">
        <v>90</v>
      </c>
      <c r="D152" s="21"/>
    </row>
    <row r="153" spans="2:4" ht="12.75">
      <c r="B153" s="41"/>
      <c r="C153" s="86" t="s">
        <v>91</v>
      </c>
      <c r="D153" s="21">
        <v>221500</v>
      </c>
    </row>
    <row r="154" spans="2:4" ht="12.75">
      <c r="B154" s="44"/>
      <c r="C154" s="60"/>
      <c r="D154" s="22"/>
    </row>
    <row r="155" spans="2:4" ht="12.75">
      <c r="B155" s="44">
        <v>80110</v>
      </c>
      <c r="C155" s="60" t="s">
        <v>50</v>
      </c>
      <c r="D155" s="22">
        <f>SUM(D156)</f>
        <v>8811237</v>
      </c>
    </row>
    <row r="156" spans="2:4" ht="12.75">
      <c r="B156" s="41"/>
      <c r="C156" s="59" t="s">
        <v>7</v>
      </c>
      <c r="D156" s="21">
        <f>SUM(D157:D160)</f>
        <v>8811237</v>
      </c>
    </row>
    <row r="157" spans="2:4" ht="12.75">
      <c r="B157" s="41"/>
      <c r="C157" s="59" t="s">
        <v>16</v>
      </c>
      <c r="D157" s="21">
        <v>7268582</v>
      </c>
    </row>
    <row r="158" spans="2:4" ht="12.75">
      <c r="B158" s="41"/>
      <c r="C158" s="54" t="s">
        <v>88</v>
      </c>
      <c r="D158" s="21">
        <v>1432124</v>
      </c>
    </row>
    <row r="159" spans="2:4" ht="12.75">
      <c r="B159" s="41"/>
      <c r="C159" s="50" t="s">
        <v>90</v>
      </c>
      <c r="D159" s="21"/>
    </row>
    <row r="160" spans="2:4" ht="12.75">
      <c r="B160" s="41"/>
      <c r="C160" s="86" t="s">
        <v>91</v>
      </c>
      <c r="D160" s="21">
        <v>110531</v>
      </c>
    </row>
    <row r="161" spans="2:4" ht="12.75">
      <c r="B161" s="41"/>
      <c r="C161" s="86" t="s">
        <v>110</v>
      </c>
      <c r="D161" s="21">
        <v>41580</v>
      </c>
    </row>
    <row r="162" spans="2:6" ht="12.75">
      <c r="B162" s="44"/>
      <c r="C162" s="60"/>
      <c r="D162" s="22"/>
      <c r="E162" s="11"/>
      <c r="F162" s="28"/>
    </row>
    <row r="163" spans="2:4" ht="12.75">
      <c r="B163" s="44">
        <v>80113</v>
      </c>
      <c r="C163" s="60" t="s">
        <v>78</v>
      </c>
      <c r="D163" s="22">
        <f>SUM(D164)</f>
        <v>40000</v>
      </c>
    </row>
    <row r="164" spans="2:4" ht="12.75">
      <c r="B164" s="41"/>
      <c r="C164" s="64" t="s">
        <v>25</v>
      </c>
      <c r="D164" s="21">
        <f>SUM(D165)</f>
        <v>40000</v>
      </c>
    </row>
    <row r="165" spans="2:4" ht="12.75">
      <c r="B165" s="41"/>
      <c r="C165" s="54" t="s">
        <v>86</v>
      </c>
      <c r="D165" s="21">
        <v>40000</v>
      </c>
    </row>
    <row r="166" spans="2:4" ht="12.75">
      <c r="B166" s="44"/>
      <c r="C166" s="60"/>
      <c r="D166" s="22"/>
    </row>
    <row r="167" spans="2:4" ht="12.75">
      <c r="B167" s="47">
        <v>80114</v>
      </c>
      <c r="C167" s="75" t="s">
        <v>51</v>
      </c>
      <c r="D167" s="31">
        <f>SUM(D168)</f>
        <v>777042</v>
      </c>
    </row>
    <row r="168" spans="2:4" ht="12.75">
      <c r="B168" s="41"/>
      <c r="C168" s="59" t="s">
        <v>7</v>
      </c>
      <c r="D168" s="21">
        <f>SUM(D169:D170)</f>
        <v>777042</v>
      </c>
    </row>
    <row r="169" spans="2:4" ht="12.75">
      <c r="B169" s="41"/>
      <c r="C169" s="59" t="s">
        <v>16</v>
      </c>
      <c r="D169" s="21">
        <v>730392</v>
      </c>
    </row>
    <row r="170" spans="2:4" ht="12.75">
      <c r="B170" s="41"/>
      <c r="C170" s="54" t="s">
        <v>88</v>
      </c>
      <c r="D170" s="21">
        <v>46650</v>
      </c>
    </row>
    <row r="171" spans="2:4" ht="12.75">
      <c r="B171" s="44"/>
      <c r="C171" s="60"/>
      <c r="D171" s="22"/>
    </row>
    <row r="172" spans="2:4" ht="12.75">
      <c r="B172" s="44">
        <v>80146</v>
      </c>
      <c r="C172" s="60" t="s">
        <v>52</v>
      </c>
      <c r="D172" s="22">
        <f>SUM(D173)</f>
        <v>193798</v>
      </c>
    </row>
    <row r="173" spans="2:4" ht="12.75">
      <c r="B173" s="41"/>
      <c r="C173" s="59" t="s">
        <v>7</v>
      </c>
      <c r="D173" s="21">
        <f>SUM(D174:D175)</f>
        <v>193798</v>
      </c>
    </row>
    <row r="174" spans="2:4" ht="12.75">
      <c r="B174" s="41"/>
      <c r="C174" s="59" t="s">
        <v>16</v>
      </c>
      <c r="D174" s="21">
        <v>3235</v>
      </c>
    </row>
    <row r="175" spans="2:4" ht="12.75">
      <c r="B175" s="41"/>
      <c r="C175" s="54" t="s">
        <v>88</v>
      </c>
      <c r="D175" s="21">
        <f>180563+10000</f>
        <v>190563</v>
      </c>
    </row>
    <row r="176" spans="2:4" ht="12.75">
      <c r="B176" s="44"/>
      <c r="C176" s="60"/>
      <c r="D176" s="22"/>
    </row>
    <row r="177" spans="2:4" ht="12.75">
      <c r="B177" s="44">
        <v>80195</v>
      </c>
      <c r="C177" s="60" t="s">
        <v>6</v>
      </c>
      <c r="D177" s="22">
        <f>SUM(D178)</f>
        <v>417227</v>
      </c>
    </row>
    <row r="178" spans="2:4" ht="12.75">
      <c r="B178" s="41"/>
      <c r="C178" s="66" t="s">
        <v>7</v>
      </c>
      <c r="D178" s="21">
        <f>SUM(D179:D180,D182)</f>
        <v>417227</v>
      </c>
    </row>
    <row r="179" spans="2:4" ht="12.75">
      <c r="B179" s="41"/>
      <c r="C179" s="59" t="s">
        <v>16</v>
      </c>
      <c r="D179" s="21">
        <v>1260</v>
      </c>
    </row>
    <row r="180" spans="2:4" ht="12.75">
      <c r="B180" s="41"/>
      <c r="C180" s="54" t="s">
        <v>88</v>
      </c>
      <c r="D180" s="21">
        <v>363576</v>
      </c>
    </row>
    <row r="181" spans="2:4" ht="12.75">
      <c r="B181" s="41"/>
      <c r="C181" s="54" t="s">
        <v>90</v>
      </c>
      <c r="D181" s="21"/>
    </row>
    <row r="182" spans="2:4" ht="12.75">
      <c r="B182" s="41"/>
      <c r="C182" s="86" t="s">
        <v>91</v>
      </c>
      <c r="D182" s="21">
        <v>52391</v>
      </c>
    </row>
    <row r="183" spans="2:4" ht="13.5" thickBot="1">
      <c r="B183" s="25"/>
      <c r="C183" s="65"/>
      <c r="D183" s="23"/>
    </row>
    <row r="184" spans="2:4" ht="13.5" thickTop="1">
      <c r="B184" s="24"/>
      <c r="C184" s="76"/>
      <c r="D184" s="18"/>
    </row>
    <row r="185" spans="2:4" ht="13.5" thickBot="1">
      <c r="B185" s="42">
        <v>851</v>
      </c>
      <c r="C185" s="57" t="s">
        <v>23</v>
      </c>
      <c r="D185" s="19">
        <f>SUM(D187,D192,D198)</f>
        <v>822740</v>
      </c>
    </row>
    <row r="186" spans="2:4" ht="13.5" thickTop="1">
      <c r="B186" s="48"/>
      <c r="C186" s="77"/>
      <c r="D186" s="34"/>
    </row>
    <row r="187" spans="2:4" ht="12.75">
      <c r="B187" s="49">
        <v>85153</v>
      </c>
      <c r="C187" s="60" t="s">
        <v>80</v>
      </c>
      <c r="D187" s="33">
        <f>SUM(D188)</f>
        <v>10000</v>
      </c>
    </row>
    <row r="188" spans="2:4" ht="12.75">
      <c r="B188" s="50"/>
      <c r="C188" s="64" t="s">
        <v>25</v>
      </c>
      <c r="D188" s="36">
        <f>SUM(D189:D190)</f>
        <v>10000</v>
      </c>
    </row>
    <row r="189" spans="2:4" ht="12.75">
      <c r="B189" s="51"/>
      <c r="C189" s="59" t="s">
        <v>16</v>
      </c>
      <c r="D189" s="35">
        <v>10000</v>
      </c>
    </row>
    <row r="190" spans="2:4" ht="12.75" hidden="1">
      <c r="B190" s="51"/>
      <c r="C190" s="54" t="s">
        <v>88</v>
      </c>
      <c r="D190" s="35">
        <v>0</v>
      </c>
    </row>
    <row r="191" spans="2:4" ht="12.75">
      <c r="B191" s="91"/>
      <c r="C191" s="92"/>
      <c r="D191" s="93"/>
    </row>
    <row r="192" spans="2:4" ht="12.75">
      <c r="B192" s="44">
        <v>85154</v>
      </c>
      <c r="C192" s="60" t="s">
        <v>53</v>
      </c>
      <c r="D192" s="22">
        <f>SUM(D193)</f>
        <v>740000</v>
      </c>
    </row>
    <row r="193" spans="2:4" ht="12.75">
      <c r="B193" s="41"/>
      <c r="C193" s="59" t="s">
        <v>7</v>
      </c>
      <c r="D193" s="21">
        <f>SUM(D194:D196)</f>
        <v>740000</v>
      </c>
    </row>
    <row r="194" spans="2:4" ht="12.75">
      <c r="B194" s="41"/>
      <c r="C194" s="59" t="s">
        <v>16</v>
      </c>
      <c r="D194" s="21">
        <v>40000</v>
      </c>
    </row>
    <row r="195" spans="2:4" ht="12.75">
      <c r="B195" s="41"/>
      <c r="C195" s="54" t="s">
        <v>88</v>
      </c>
      <c r="D195" s="21">
        <v>490000</v>
      </c>
    </row>
    <row r="196" spans="2:4" ht="12.75">
      <c r="B196" s="41"/>
      <c r="C196" s="59" t="s">
        <v>98</v>
      </c>
      <c r="D196" s="21">
        <v>210000</v>
      </c>
    </row>
    <row r="197" spans="2:4" ht="12.75">
      <c r="B197" s="44"/>
      <c r="C197" s="60"/>
      <c r="D197" s="22"/>
    </row>
    <row r="198" spans="2:4" ht="12.75">
      <c r="B198" s="44">
        <v>85195</v>
      </c>
      <c r="C198" s="60" t="s">
        <v>6</v>
      </c>
      <c r="D198" s="22">
        <f>SUM(D199)</f>
        <v>72740</v>
      </c>
    </row>
    <row r="199" spans="2:4" ht="12.75">
      <c r="B199" s="41"/>
      <c r="C199" s="59" t="s">
        <v>7</v>
      </c>
      <c r="D199" s="21">
        <f>SUM(D200:D201)</f>
        <v>72740</v>
      </c>
    </row>
    <row r="200" spans="2:4" ht="12.75">
      <c r="B200" s="41"/>
      <c r="C200" s="54" t="s">
        <v>86</v>
      </c>
      <c r="D200" s="21">
        <v>57740</v>
      </c>
    </row>
    <row r="201" spans="2:4" ht="13.5" thickBot="1">
      <c r="B201" s="41"/>
      <c r="C201" s="59" t="s">
        <v>98</v>
      </c>
      <c r="D201" s="21">
        <v>15000</v>
      </c>
    </row>
    <row r="202" spans="2:4" ht="13.5" thickTop="1">
      <c r="B202" s="24"/>
      <c r="C202" s="76"/>
      <c r="D202" s="18"/>
    </row>
    <row r="203" spans="2:4" ht="13.5" thickBot="1">
      <c r="B203" s="42">
        <v>852</v>
      </c>
      <c r="C203" s="57" t="s">
        <v>32</v>
      </c>
      <c r="D203" s="19">
        <f>SUM(D204,D209,D214,D220,D224,D229,D234,D238,D243,D248,D252)</f>
        <v>14594014</v>
      </c>
    </row>
    <row r="204" spans="2:4" ht="13.5" thickTop="1">
      <c r="B204" s="43">
        <v>85202</v>
      </c>
      <c r="C204" s="58" t="s">
        <v>54</v>
      </c>
      <c r="D204" s="20">
        <f>SUM(D205)</f>
        <v>785014</v>
      </c>
    </row>
    <row r="205" spans="2:4" ht="12.75">
      <c r="B205" s="41"/>
      <c r="C205" s="78" t="s">
        <v>7</v>
      </c>
      <c r="D205" s="21">
        <f>SUM(D206:D207)</f>
        <v>785014</v>
      </c>
    </row>
    <row r="206" spans="2:4" ht="12.75">
      <c r="B206" s="41"/>
      <c r="C206" s="59" t="s">
        <v>16</v>
      </c>
      <c r="D206" s="21">
        <v>318233</v>
      </c>
    </row>
    <row r="207" spans="2:4" ht="12.75">
      <c r="B207" s="41"/>
      <c r="C207" s="54" t="s">
        <v>88</v>
      </c>
      <c r="D207" s="21">
        <v>466781</v>
      </c>
    </row>
    <row r="208" spans="2:4" ht="12.75">
      <c r="B208" s="44"/>
      <c r="C208" s="60"/>
      <c r="D208" s="22"/>
    </row>
    <row r="209" spans="2:4" ht="12.75">
      <c r="B209" s="44">
        <v>85205</v>
      </c>
      <c r="C209" s="60" t="s">
        <v>99</v>
      </c>
      <c r="D209" s="22">
        <f>SUM(D210)</f>
        <v>10000</v>
      </c>
    </row>
    <row r="210" spans="2:4" ht="12.75">
      <c r="B210" s="41"/>
      <c r="C210" s="64" t="s">
        <v>25</v>
      </c>
      <c r="D210" s="21">
        <f>SUM(D211:D212)</f>
        <v>10000</v>
      </c>
    </row>
    <row r="211" spans="2:4" ht="12.75">
      <c r="B211" s="41"/>
      <c r="C211" s="59" t="s">
        <v>16</v>
      </c>
      <c r="D211" s="21">
        <v>9962</v>
      </c>
    </row>
    <row r="212" spans="2:4" ht="12.75">
      <c r="B212" s="41"/>
      <c r="C212" s="54" t="s">
        <v>88</v>
      </c>
      <c r="D212" s="21">
        <v>38</v>
      </c>
    </row>
    <row r="213" spans="2:4" ht="12.75">
      <c r="B213" s="44"/>
      <c r="C213" s="60"/>
      <c r="D213" s="22"/>
    </row>
    <row r="214" spans="2:4" ht="38.25">
      <c r="B214" s="44">
        <v>85212</v>
      </c>
      <c r="C214" s="71" t="s">
        <v>55</v>
      </c>
      <c r="D214" s="22">
        <f>SUM(D215)</f>
        <v>7802000</v>
      </c>
    </row>
    <row r="215" spans="2:4" ht="12.75">
      <c r="B215" s="41"/>
      <c r="C215" s="72" t="s">
        <v>7</v>
      </c>
      <c r="D215" s="21">
        <f>SUM(D216:D218)</f>
        <v>7802000</v>
      </c>
    </row>
    <row r="216" spans="2:4" ht="12.75">
      <c r="B216" s="41"/>
      <c r="C216" s="72" t="s">
        <v>24</v>
      </c>
      <c r="D216" s="21">
        <f>7485490+81000</f>
        <v>7566490</v>
      </c>
    </row>
    <row r="217" spans="2:4" ht="12.75">
      <c r="B217" s="41"/>
      <c r="C217" s="59" t="s">
        <v>89</v>
      </c>
      <c r="D217" s="21">
        <v>176051</v>
      </c>
    </row>
    <row r="218" spans="2:4" ht="12.75">
      <c r="B218" s="41"/>
      <c r="C218" s="54" t="s">
        <v>88</v>
      </c>
      <c r="D218" s="21">
        <v>59459</v>
      </c>
    </row>
    <row r="219" spans="2:4" ht="12.75">
      <c r="B219" s="44"/>
      <c r="C219" s="60"/>
      <c r="D219" s="22"/>
    </row>
    <row r="220" spans="2:4" ht="51">
      <c r="B220" s="44">
        <v>85213</v>
      </c>
      <c r="C220" s="71" t="s">
        <v>106</v>
      </c>
      <c r="D220" s="22">
        <f>SUM(D221)</f>
        <v>75000</v>
      </c>
    </row>
    <row r="221" spans="2:4" ht="12.75">
      <c r="B221" s="41"/>
      <c r="C221" s="59" t="s">
        <v>7</v>
      </c>
      <c r="D221" s="21">
        <f>SUM(D222)</f>
        <v>75000</v>
      </c>
    </row>
    <row r="222" spans="2:4" ht="12.75">
      <c r="B222" s="41"/>
      <c r="C222" s="59" t="s">
        <v>24</v>
      </c>
      <c r="D222" s="21">
        <v>75000</v>
      </c>
    </row>
    <row r="223" spans="2:4" ht="12.75">
      <c r="B223" s="44"/>
      <c r="C223" s="60"/>
      <c r="D223" s="22"/>
    </row>
    <row r="224" spans="2:4" ht="25.5">
      <c r="B224" s="52">
        <v>85214</v>
      </c>
      <c r="C224" s="71" t="s">
        <v>56</v>
      </c>
      <c r="D224" s="22">
        <f>SUM(D225)</f>
        <v>1950000</v>
      </c>
    </row>
    <row r="225" spans="2:4" ht="12.75">
      <c r="B225" s="41"/>
      <c r="C225" s="59" t="s">
        <v>7</v>
      </c>
      <c r="D225" s="21">
        <f>SUM(D226:D227)</f>
        <v>1950000</v>
      </c>
    </row>
    <row r="226" spans="2:4" ht="12.75">
      <c r="B226" s="41"/>
      <c r="C226" s="59" t="s">
        <v>24</v>
      </c>
      <c r="D226" s="21">
        <v>1400000</v>
      </c>
    </row>
    <row r="227" spans="2:4" ht="12.75">
      <c r="B227" s="41"/>
      <c r="C227" s="54" t="s">
        <v>88</v>
      </c>
      <c r="D227" s="21">
        <v>550000</v>
      </c>
    </row>
    <row r="228" spans="2:4" ht="12.75">
      <c r="B228" s="44"/>
      <c r="C228" s="60"/>
      <c r="D228" s="22"/>
    </row>
    <row r="229" spans="2:4" ht="12.75">
      <c r="B229" s="44">
        <v>85215</v>
      </c>
      <c r="C229" s="60" t="s">
        <v>57</v>
      </c>
      <c r="D229" s="22">
        <f>SUM(D230)</f>
        <v>1400000</v>
      </c>
    </row>
    <row r="230" spans="2:4" ht="12.75">
      <c r="B230" s="41"/>
      <c r="C230" s="59" t="s">
        <v>7</v>
      </c>
      <c r="D230" s="21">
        <f>SUM(D231:D232)</f>
        <v>1400000</v>
      </c>
    </row>
    <row r="231" spans="2:4" ht="12.75">
      <c r="B231" s="41"/>
      <c r="C231" s="59" t="s">
        <v>24</v>
      </c>
      <c r="D231" s="21">
        <v>1396000</v>
      </c>
    </row>
    <row r="232" spans="2:4" ht="12.75">
      <c r="B232" s="41"/>
      <c r="C232" s="94" t="s">
        <v>88</v>
      </c>
      <c r="D232" s="21">
        <v>4000</v>
      </c>
    </row>
    <row r="233" spans="2:4" ht="12.75">
      <c r="B233" s="44"/>
      <c r="C233" s="95"/>
      <c r="D233" s="22"/>
    </row>
    <row r="234" spans="2:4" ht="12.75">
      <c r="B234" s="44">
        <v>85216</v>
      </c>
      <c r="C234" s="95" t="s">
        <v>104</v>
      </c>
      <c r="D234" s="22">
        <f>SUM(D235)</f>
        <v>500000</v>
      </c>
    </row>
    <row r="235" spans="2:4" ht="12.75">
      <c r="B235" s="41"/>
      <c r="C235" s="83" t="s">
        <v>7</v>
      </c>
      <c r="D235" s="21">
        <f>SUM(D236)</f>
        <v>500000</v>
      </c>
    </row>
    <row r="236" spans="2:4" ht="12.75">
      <c r="B236" s="41"/>
      <c r="C236" s="59" t="s">
        <v>24</v>
      </c>
      <c r="D236" s="21">
        <v>500000</v>
      </c>
    </row>
    <row r="237" spans="2:4" ht="12.75">
      <c r="B237" s="44"/>
      <c r="C237" s="95"/>
      <c r="D237" s="22"/>
    </row>
    <row r="238" spans="2:4" ht="12.75">
      <c r="B238" s="44">
        <v>85219</v>
      </c>
      <c r="C238" s="60" t="s">
        <v>58</v>
      </c>
      <c r="D238" s="22">
        <f>SUM(D239)</f>
        <v>1450000</v>
      </c>
    </row>
    <row r="239" spans="2:4" ht="12.75">
      <c r="B239" s="41"/>
      <c r="C239" s="59" t="s">
        <v>25</v>
      </c>
      <c r="D239" s="21">
        <f>SUM(D240:D241)</f>
        <v>1450000</v>
      </c>
    </row>
    <row r="240" spans="2:4" ht="12.75">
      <c r="B240" s="41"/>
      <c r="C240" s="59" t="s">
        <v>16</v>
      </c>
      <c r="D240" s="21">
        <v>1295668</v>
      </c>
    </row>
    <row r="241" spans="2:4" ht="12.75">
      <c r="B241" s="41"/>
      <c r="C241" s="94" t="s">
        <v>88</v>
      </c>
      <c r="D241" s="21">
        <v>154332</v>
      </c>
    </row>
    <row r="242" spans="2:6" ht="12.75">
      <c r="B242" s="44"/>
      <c r="C242" s="60"/>
      <c r="D242" s="22"/>
      <c r="E242" s="11"/>
      <c r="F242" s="28"/>
    </row>
    <row r="243" spans="2:4" ht="27" customHeight="1">
      <c r="B243" s="47">
        <v>85220</v>
      </c>
      <c r="C243" s="79" t="s">
        <v>59</v>
      </c>
      <c r="D243" s="31">
        <f>SUM(D244)</f>
        <v>85000</v>
      </c>
    </row>
    <row r="244" spans="2:4" ht="12.75">
      <c r="B244" s="41"/>
      <c r="C244" s="59" t="s">
        <v>7</v>
      </c>
      <c r="D244" s="21">
        <f>SUM(D245:D246)</f>
        <v>85000</v>
      </c>
    </row>
    <row r="245" spans="2:4" ht="12.75">
      <c r="B245" s="41"/>
      <c r="C245" s="59" t="s">
        <v>16</v>
      </c>
      <c r="D245" s="21">
        <v>83160</v>
      </c>
    </row>
    <row r="246" spans="2:4" ht="12.75">
      <c r="B246" s="41"/>
      <c r="C246" s="94" t="s">
        <v>88</v>
      </c>
      <c r="D246" s="21">
        <v>1840</v>
      </c>
    </row>
    <row r="247" spans="2:4" ht="12.75">
      <c r="B247" s="44"/>
      <c r="C247" s="60"/>
      <c r="D247" s="22"/>
    </row>
    <row r="248" spans="2:4" ht="12.75">
      <c r="B248" s="44">
        <v>85228</v>
      </c>
      <c r="C248" s="60" t="s">
        <v>60</v>
      </c>
      <c r="D248" s="22">
        <f>SUM(D249)</f>
        <v>176000</v>
      </c>
    </row>
    <row r="249" spans="2:4" ht="12.75">
      <c r="B249" s="41"/>
      <c r="C249" s="59" t="s">
        <v>7</v>
      </c>
      <c r="D249" s="21">
        <f>SUM(D250)</f>
        <v>176000</v>
      </c>
    </row>
    <row r="250" spans="2:4" ht="12.75">
      <c r="B250" s="41"/>
      <c r="C250" s="59" t="s">
        <v>24</v>
      </c>
      <c r="D250" s="21">
        <v>176000</v>
      </c>
    </row>
    <row r="251" spans="2:4" ht="12.75">
      <c r="B251" s="41"/>
      <c r="C251" s="59"/>
      <c r="D251" s="21"/>
    </row>
    <row r="252" spans="2:4" ht="12.75">
      <c r="B252" s="47">
        <v>85295</v>
      </c>
      <c r="C252" s="75" t="s">
        <v>6</v>
      </c>
      <c r="D252" s="31">
        <f>SUM(D253)</f>
        <v>361000</v>
      </c>
    </row>
    <row r="253" spans="2:4" ht="12.75">
      <c r="B253" s="41"/>
      <c r="C253" s="59" t="s">
        <v>7</v>
      </c>
      <c r="D253" s="21">
        <f>SUM(D254)</f>
        <v>361000</v>
      </c>
    </row>
    <row r="254" spans="2:4" ht="12.75">
      <c r="B254" s="44"/>
      <c r="C254" s="60" t="s">
        <v>24</v>
      </c>
      <c r="D254" s="22">
        <v>361000</v>
      </c>
    </row>
    <row r="255" spans="2:4" ht="13.5" thickBot="1">
      <c r="B255" s="9"/>
      <c r="C255" s="65"/>
      <c r="D255" s="98"/>
    </row>
    <row r="256" spans="2:4" ht="13.5" thickTop="1">
      <c r="B256" s="24"/>
      <c r="C256" s="62"/>
      <c r="D256" s="18"/>
    </row>
    <row r="257" spans="2:4" ht="13.5" thickBot="1">
      <c r="B257" s="42">
        <v>853</v>
      </c>
      <c r="C257" s="57" t="s">
        <v>62</v>
      </c>
      <c r="D257" s="19">
        <f>SUM(D258)</f>
        <v>1067000</v>
      </c>
    </row>
    <row r="258" spans="2:4" ht="13.5" thickTop="1">
      <c r="B258" s="44">
        <v>85305</v>
      </c>
      <c r="C258" s="60" t="s">
        <v>61</v>
      </c>
      <c r="D258" s="22">
        <f>SUM(D259)</f>
        <v>1067000</v>
      </c>
    </row>
    <row r="259" spans="2:4" ht="12.75">
      <c r="B259" s="41"/>
      <c r="C259" s="59" t="s">
        <v>7</v>
      </c>
      <c r="D259" s="21">
        <f>SUM(D260:D261)</f>
        <v>1067000</v>
      </c>
    </row>
    <row r="260" spans="2:4" ht="12.75">
      <c r="B260" s="41"/>
      <c r="C260" s="59" t="s">
        <v>16</v>
      </c>
      <c r="D260" s="21">
        <v>826200</v>
      </c>
    </row>
    <row r="261" spans="2:4" ht="12.75">
      <c r="B261" s="41"/>
      <c r="C261" s="94" t="s">
        <v>88</v>
      </c>
      <c r="D261" s="21">
        <v>240800</v>
      </c>
    </row>
    <row r="262" spans="2:4" ht="13.5" thickBot="1">
      <c r="B262" s="25"/>
      <c r="C262" s="65"/>
      <c r="D262" s="23"/>
    </row>
    <row r="263" spans="2:4" ht="13.5" thickTop="1">
      <c r="B263" s="24"/>
      <c r="C263" s="59"/>
      <c r="D263" s="18"/>
    </row>
    <row r="264" spans="2:4" ht="13.5" thickBot="1">
      <c r="B264" s="42">
        <v>854</v>
      </c>
      <c r="C264" s="57" t="s">
        <v>26</v>
      </c>
      <c r="D264" s="19">
        <f>SUM(D265,D270)</f>
        <v>495949</v>
      </c>
    </row>
    <row r="265" spans="2:4" ht="13.5" thickTop="1">
      <c r="B265" s="43">
        <v>85401</v>
      </c>
      <c r="C265" s="58" t="s">
        <v>63</v>
      </c>
      <c r="D265" s="20">
        <f>SUM(D266)</f>
        <v>435949</v>
      </c>
    </row>
    <row r="266" spans="2:4" ht="12.75">
      <c r="B266" s="41"/>
      <c r="C266" s="59" t="s">
        <v>25</v>
      </c>
      <c r="D266" s="21">
        <f>SUM(D267:D268)</f>
        <v>435949</v>
      </c>
    </row>
    <row r="267" spans="2:4" ht="12.75">
      <c r="B267" s="41"/>
      <c r="C267" s="59" t="s">
        <v>16</v>
      </c>
      <c r="D267" s="21">
        <v>428468</v>
      </c>
    </row>
    <row r="268" spans="2:4" ht="12.75">
      <c r="B268" s="41"/>
      <c r="C268" s="94" t="s">
        <v>88</v>
      </c>
      <c r="D268" s="21">
        <v>7481</v>
      </c>
    </row>
    <row r="269" spans="2:4" ht="12.75">
      <c r="B269" s="44"/>
      <c r="C269" s="60"/>
      <c r="D269" s="22"/>
    </row>
    <row r="270" spans="2:4" ht="12.75">
      <c r="B270" s="44">
        <v>85415</v>
      </c>
      <c r="C270" s="60" t="s">
        <v>79</v>
      </c>
      <c r="D270" s="22">
        <f>SUM(D271)</f>
        <v>60000</v>
      </c>
    </row>
    <row r="271" spans="2:4" ht="12.75">
      <c r="B271" s="41"/>
      <c r="C271" s="64" t="s">
        <v>7</v>
      </c>
      <c r="D271" s="21">
        <f>SUM(D272)</f>
        <v>60000</v>
      </c>
    </row>
    <row r="272" spans="2:4" ht="12.75">
      <c r="B272" s="41"/>
      <c r="C272" s="64" t="s">
        <v>24</v>
      </c>
      <c r="D272" s="21">
        <v>60000</v>
      </c>
    </row>
    <row r="273" spans="2:4" ht="12.75">
      <c r="B273" s="41"/>
      <c r="C273" s="59"/>
      <c r="D273" s="21"/>
    </row>
    <row r="274" spans="2:4" ht="13.5" thickBot="1">
      <c r="B274" s="42">
        <v>900</v>
      </c>
      <c r="C274" s="57" t="s">
        <v>27</v>
      </c>
      <c r="D274" s="19">
        <f>SUM(D275,D279,D283,D287,D295,D291,D299)</f>
        <v>3654250</v>
      </c>
    </row>
    <row r="275" spans="2:4" ht="13.5" thickTop="1">
      <c r="B275" s="43">
        <v>90001</v>
      </c>
      <c r="C275" s="58" t="s">
        <v>64</v>
      </c>
      <c r="D275" s="20">
        <f>SUM(D276)</f>
        <v>220000</v>
      </c>
    </row>
    <row r="276" spans="2:4" ht="12.75">
      <c r="B276" s="41"/>
      <c r="C276" s="59" t="s">
        <v>7</v>
      </c>
      <c r="D276" s="21">
        <f>SUM(D277)</f>
        <v>220000</v>
      </c>
    </row>
    <row r="277" spans="2:4" ht="12.75">
      <c r="B277" s="41"/>
      <c r="C277" s="94" t="s">
        <v>86</v>
      </c>
      <c r="D277" s="21">
        <v>220000</v>
      </c>
    </row>
    <row r="278" spans="2:4" ht="12.75">
      <c r="B278" s="44"/>
      <c r="C278" s="60"/>
      <c r="D278" s="22"/>
    </row>
    <row r="279" spans="2:4" ht="12.75">
      <c r="B279" s="44">
        <v>90002</v>
      </c>
      <c r="C279" s="60" t="s">
        <v>65</v>
      </c>
      <c r="D279" s="22">
        <f>SUM(D280)</f>
        <v>130250</v>
      </c>
    </row>
    <row r="280" spans="2:4" ht="12.75">
      <c r="B280" s="41"/>
      <c r="C280" s="59" t="s">
        <v>7</v>
      </c>
      <c r="D280" s="21">
        <f>SUM(D281)</f>
        <v>130250</v>
      </c>
    </row>
    <row r="281" spans="2:4" ht="12.75">
      <c r="B281" s="41"/>
      <c r="C281" s="94" t="s">
        <v>86</v>
      </c>
      <c r="D281" s="21">
        <v>130250</v>
      </c>
    </row>
    <row r="282" spans="2:4" ht="12.75">
      <c r="B282" s="44"/>
      <c r="C282" s="60"/>
      <c r="D282" s="22"/>
    </row>
    <row r="283" spans="2:4" ht="12.75">
      <c r="B283" s="44">
        <v>90003</v>
      </c>
      <c r="C283" s="60" t="s">
        <v>66</v>
      </c>
      <c r="D283" s="22">
        <f>SUM(D284)</f>
        <v>1268000</v>
      </c>
    </row>
    <row r="284" spans="2:4" ht="12.75">
      <c r="B284" s="41"/>
      <c r="C284" s="59" t="s">
        <v>7</v>
      </c>
      <c r="D284" s="21">
        <f>SUM(D285)</f>
        <v>1268000</v>
      </c>
    </row>
    <row r="285" spans="2:4" ht="12.75">
      <c r="B285" s="41"/>
      <c r="C285" s="94" t="s">
        <v>86</v>
      </c>
      <c r="D285" s="21">
        <v>1268000</v>
      </c>
    </row>
    <row r="286" spans="2:4" ht="12.75">
      <c r="B286" s="44"/>
      <c r="C286" s="60"/>
      <c r="D286" s="22"/>
    </row>
    <row r="287" spans="2:4" ht="12.75">
      <c r="B287" s="44">
        <v>90004</v>
      </c>
      <c r="C287" s="60" t="s">
        <v>67</v>
      </c>
      <c r="D287" s="22">
        <f>SUM(D288)</f>
        <v>560000</v>
      </c>
    </row>
    <row r="288" spans="2:4" ht="12.75">
      <c r="B288" s="41"/>
      <c r="C288" s="59" t="s">
        <v>7</v>
      </c>
      <c r="D288" s="21">
        <f>SUM(D289:D289)</f>
        <v>560000</v>
      </c>
    </row>
    <row r="289" spans="2:4" ht="12.75">
      <c r="B289" s="41"/>
      <c r="C289" s="94" t="s">
        <v>86</v>
      </c>
      <c r="D289" s="21">
        <v>560000</v>
      </c>
    </row>
    <row r="290" spans="2:4" ht="12.75">
      <c r="B290" s="44"/>
      <c r="C290" s="60"/>
      <c r="D290" s="22"/>
    </row>
    <row r="291" spans="2:4" ht="12.75">
      <c r="B291" s="44">
        <v>90015</v>
      </c>
      <c r="C291" s="60" t="s">
        <v>68</v>
      </c>
      <c r="D291" s="22">
        <f>SUM(D292)</f>
        <v>1114000</v>
      </c>
    </row>
    <row r="292" spans="2:4" ht="12.75">
      <c r="B292" s="41"/>
      <c r="C292" s="59" t="s">
        <v>7</v>
      </c>
      <c r="D292" s="21">
        <f>SUM(D293)</f>
        <v>1114000</v>
      </c>
    </row>
    <row r="293" spans="2:4" ht="12.75">
      <c r="B293" s="41"/>
      <c r="C293" s="94" t="s">
        <v>86</v>
      </c>
      <c r="D293" s="21">
        <v>1114000</v>
      </c>
    </row>
    <row r="294" spans="2:4" ht="12.75">
      <c r="B294" s="44"/>
      <c r="C294" s="71"/>
      <c r="D294" s="22"/>
    </row>
    <row r="295" spans="2:4" ht="25.5">
      <c r="B295" s="44">
        <v>90019</v>
      </c>
      <c r="C295" s="71" t="s">
        <v>109</v>
      </c>
      <c r="D295" s="22">
        <f>SUM(D296,D298)</f>
        <v>145000</v>
      </c>
    </row>
    <row r="296" spans="2:4" ht="12.75">
      <c r="B296" s="41"/>
      <c r="C296" s="59" t="s">
        <v>7</v>
      </c>
      <c r="D296" s="21">
        <f>SUM(D297)</f>
        <v>145000</v>
      </c>
    </row>
    <row r="297" spans="2:4" ht="12.75">
      <c r="B297" s="41"/>
      <c r="C297" s="94" t="s">
        <v>86</v>
      </c>
      <c r="D297" s="21">
        <v>145000</v>
      </c>
    </row>
    <row r="298" spans="2:4" ht="12.75">
      <c r="B298" s="44"/>
      <c r="C298" s="60"/>
      <c r="D298" s="22"/>
    </row>
    <row r="299" spans="2:4" ht="12.75">
      <c r="B299" s="44">
        <v>90095</v>
      </c>
      <c r="C299" s="60" t="s">
        <v>6</v>
      </c>
      <c r="D299" s="22">
        <f>SUM(D300)</f>
        <v>217000</v>
      </c>
    </row>
    <row r="300" spans="2:4" ht="12.75">
      <c r="B300" s="41"/>
      <c r="C300" s="59" t="s">
        <v>7</v>
      </c>
      <c r="D300" s="21">
        <f>SUM(D301:D301)</f>
        <v>217000</v>
      </c>
    </row>
    <row r="301" spans="2:4" ht="12.75">
      <c r="B301" s="41"/>
      <c r="C301" s="94" t="s">
        <v>86</v>
      </c>
      <c r="D301" s="21">
        <v>217000</v>
      </c>
    </row>
    <row r="302" spans="2:4" ht="13.5" thickBot="1">
      <c r="B302" s="25"/>
      <c r="C302" s="65"/>
      <c r="D302" s="23"/>
    </row>
    <row r="303" spans="2:4" ht="13.5" thickTop="1">
      <c r="B303" s="24"/>
      <c r="C303" s="62"/>
      <c r="D303" s="18"/>
    </row>
    <row r="304" spans="2:4" ht="13.5" thickBot="1">
      <c r="B304" s="42">
        <v>921</v>
      </c>
      <c r="C304" s="57" t="s">
        <v>28</v>
      </c>
      <c r="D304" s="19">
        <f>SUM(D305,D309,D313,D318)</f>
        <v>3689190</v>
      </c>
    </row>
    <row r="305" spans="2:4" ht="13.5" thickTop="1">
      <c r="B305" s="43">
        <v>92109</v>
      </c>
      <c r="C305" s="58" t="s">
        <v>69</v>
      </c>
      <c r="D305" s="20">
        <f>SUM(D306)</f>
        <v>1612190</v>
      </c>
    </row>
    <row r="306" spans="2:4" ht="12.75">
      <c r="B306" s="41"/>
      <c r="C306" s="59" t="s">
        <v>7</v>
      </c>
      <c r="D306" s="21">
        <f>SUM(D307:D307)</f>
        <v>1612190</v>
      </c>
    </row>
    <row r="307" spans="2:4" ht="12.75">
      <c r="B307" s="41"/>
      <c r="C307" s="59" t="s">
        <v>22</v>
      </c>
      <c r="D307" s="21">
        <v>1612190</v>
      </c>
    </row>
    <row r="308" spans="2:4" ht="12.75">
      <c r="B308" s="44"/>
      <c r="C308" s="60"/>
      <c r="D308" s="22"/>
    </row>
    <row r="309" spans="2:4" ht="12.75">
      <c r="B309" s="44">
        <v>92116</v>
      </c>
      <c r="C309" s="60" t="s">
        <v>70</v>
      </c>
      <c r="D309" s="22">
        <f>SUM(D310)</f>
        <v>1200000</v>
      </c>
    </row>
    <row r="310" spans="2:4" ht="12.75">
      <c r="B310" s="41"/>
      <c r="C310" s="59" t="s">
        <v>7</v>
      </c>
      <c r="D310" s="21">
        <f>SUM(D311:D311)</f>
        <v>1200000</v>
      </c>
    </row>
    <row r="311" spans="2:4" ht="12.75">
      <c r="B311" s="41"/>
      <c r="C311" s="59" t="s">
        <v>22</v>
      </c>
      <c r="D311" s="21">
        <v>1200000</v>
      </c>
    </row>
    <row r="312" spans="2:4" ht="12.75">
      <c r="B312" s="44"/>
      <c r="C312" s="60"/>
      <c r="D312" s="22"/>
    </row>
    <row r="313" spans="2:4" ht="12.75">
      <c r="B313" s="44">
        <v>92120</v>
      </c>
      <c r="C313" s="60" t="s">
        <v>71</v>
      </c>
      <c r="D313" s="22">
        <f>SUM(D314)</f>
        <v>805000</v>
      </c>
    </row>
    <row r="314" spans="2:4" ht="12.75">
      <c r="B314" s="41"/>
      <c r="C314" s="66" t="s">
        <v>7</v>
      </c>
      <c r="D314" s="21">
        <f>SUM(D315:D316)</f>
        <v>805000</v>
      </c>
    </row>
    <row r="315" spans="2:4" ht="12.75">
      <c r="B315" s="41"/>
      <c r="C315" s="66" t="s">
        <v>22</v>
      </c>
      <c r="D315" s="21">
        <v>800000</v>
      </c>
    </row>
    <row r="316" spans="2:4" ht="12.75">
      <c r="B316" s="41"/>
      <c r="C316" s="94" t="s">
        <v>88</v>
      </c>
      <c r="D316" s="21">
        <v>5000</v>
      </c>
    </row>
    <row r="317" spans="2:4" ht="12.75">
      <c r="B317" s="44"/>
      <c r="C317" s="60"/>
      <c r="D317" s="22"/>
    </row>
    <row r="318" spans="2:4" ht="12.75">
      <c r="B318" s="44">
        <v>92195</v>
      </c>
      <c r="C318" s="60" t="s">
        <v>6</v>
      </c>
      <c r="D318" s="22">
        <f>SUM(D319)</f>
        <v>72000</v>
      </c>
    </row>
    <row r="319" spans="2:4" ht="12.75">
      <c r="B319" s="45"/>
      <c r="C319" s="67" t="s">
        <v>7</v>
      </c>
      <c r="D319" s="29">
        <f>SUM(D320:D321)</f>
        <v>72000</v>
      </c>
    </row>
    <row r="320" spans="2:4" ht="12.75">
      <c r="B320" s="41"/>
      <c r="C320" s="74" t="s">
        <v>89</v>
      </c>
      <c r="D320" s="21">
        <v>2000</v>
      </c>
    </row>
    <row r="321" spans="2:4" ht="12.75">
      <c r="B321" s="41"/>
      <c r="C321" s="94" t="s">
        <v>98</v>
      </c>
      <c r="D321" s="21">
        <v>70000</v>
      </c>
    </row>
    <row r="322" spans="2:4" ht="13.5" thickBot="1">
      <c r="B322" s="25"/>
      <c r="C322" s="63"/>
      <c r="D322" s="53"/>
    </row>
    <row r="323" spans="2:4" ht="13.5" thickTop="1">
      <c r="B323" s="24"/>
      <c r="C323" s="62"/>
      <c r="D323" s="18"/>
    </row>
    <row r="324" spans="2:4" ht="13.5" thickBot="1">
      <c r="B324" s="42">
        <v>926</v>
      </c>
      <c r="C324" s="57" t="s">
        <v>29</v>
      </c>
      <c r="D324" s="19">
        <f>SUM(D325,D334,D341)</f>
        <v>3435915</v>
      </c>
    </row>
    <row r="325" spans="2:4" ht="13.5" thickTop="1">
      <c r="B325" s="43">
        <v>92601</v>
      </c>
      <c r="C325" s="58" t="s">
        <v>72</v>
      </c>
      <c r="D325" s="20">
        <f>SUM(D326,D329)</f>
        <v>550000</v>
      </c>
    </row>
    <row r="326" spans="2:4" ht="12.75">
      <c r="B326" s="41"/>
      <c r="C326" s="59" t="s">
        <v>7</v>
      </c>
      <c r="D326" s="21">
        <f>SUM(D327,D328)</f>
        <v>550000</v>
      </c>
    </row>
    <row r="327" spans="2:4" ht="12.75">
      <c r="B327" s="41"/>
      <c r="C327" s="59" t="s">
        <v>16</v>
      </c>
      <c r="D327" s="21">
        <v>279363</v>
      </c>
    </row>
    <row r="328" spans="2:4" ht="12.75">
      <c r="B328" s="41"/>
      <c r="C328" s="94" t="s">
        <v>88</v>
      </c>
      <c r="D328" s="21">
        <v>270637</v>
      </c>
    </row>
    <row r="329" spans="2:4" ht="12.75" hidden="1">
      <c r="B329" s="41"/>
      <c r="C329" s="59" t="s">
        <v>12</v>
      </c>
      <c r="D329" s="21">
        <f>SUM(D330)</f>
        <v>0</v>
      </c>
    </row>
    <row r="330" spans="2:4" ht="12.75" hidden="1">
      <c r="B330" s="41"/>
      <c r="C330" s="85" t="s">
        <v>87</v>
      </c>
      <c r="D330" s="21">
        <v>0</v>
      </c>
    </row>
    <row r="331" spans="2:4" ht="12.75" hidden="1">
      <c r="B331" s="41"/>
      <c r="C331" s="50" t="s">
        <v>97</v>
      </c>
      <c r="D331" s="21"/>
    </row>
    <row r="332" spans="2:4" ht="12.75" hidden="1">
      <c r="B332" s="41"/>
      <c r="C332" s="86" t="s">
        <v>96</v>
      </c>
      <c r="D332" s="21">
        <v>0</v>
      </c>
    </row>
    <row r="333" spans="2:4" ht="12.75">
      <c r="B333" s="44"/>
      <c r="C333" s="60"/>
      <c r="D333" s="22"/>
    </row>
    <row r="334" spans="2:4" ht="12.75">
      <c r="B334" s="47">
        <v>92605</v>
      </c>
      <c r="C334" s="75" t="s">
        <v>73</v>
      </c>
      <c r="D334" s="31">
        <f>SUM(D335)</f>
        <v>848400</v>
      </c>
    </row>
    <row r="335" spans="2:4" ht="12.75">
      <c r="B335" s="41"/>
      <c r="C335" s="59" t="s">
        <v>7</v>
      </c>
      <c r="D335" s="21">
        <f>SUM(D336:D339)</f>
        <v>848400</v>
      </c>
    </row>
    <row r="336" spans="2:4" ht="12.75">
      <c r="B336" s="41"/>
      <c r="C336" s="59" t="s">
        <v>16</v>
      </c>
      <c r="D336" s="21">
        <v>140000</v>
      </c>
    </row>
    <row r="337" spans="2:4" ht="12.75">
      <c r="B337" s="41"/>
      <c r="C337" s="94" t="s">
        <v>88</v>
      </c>
      <c r="D337" s="21">
        <v>37400</v>
      </c>
    </row>
    <row r="338" spans="2:4" ht="12.75">
      <c r="B338" s="41"/>
      <c r="C338" s="59" t="s">
        <v>98</v>
      </c>
      <c r="D338" s="21">
        <v>576000</v>
      </c>
    </row>
    <row r="339" spans="2:4" ht="12.75">
      <c r="B339" s="41"/>
      <c r="C339" s="59" t="s">
        <v>105</v>
      </c>
      <c r="D339" s="21">
        <v>95000</v>
      </c>
    </row>
    <row r="340" spans="2:4" ht="12.75">
      <c r="B340" s="44"/>
      <c r="C340" s="60"/>
      <c r="D340" s="22"/>
    </row>
    <row r="341" spans="2:4" ht="12.75">
      <c r="B341" s="44">
        <v>92695</v>
      </c>
      <c r="C341" s="60" t="s">
        <v>6</v>
      </c>
      <c r="D341" s="22">
        <f>SUM(D342)</f>
        <v>2037515</v>
      </c>
    </row>
    <row r="342" spans="2:4" ht="12.75">
      <c r="B342" s="41"/>
      <c r="C342" s="66" t="s">
        <v>7</v>
      </c>
      <c r="D342" s="21">
        <f>SUM(D343:D344)</f>
        <v>2037515</v>
      </c>
    </row>
    <row r="343" spans="2:4" ht="12.75">
      <c r="B343" s="41"/>
      <c r="C343" s="66" t="s">
        <v>16</v>
      </c>
      <c r="D343" s="21">
        <v>737515</v>
      </c>
    </row>
    <row r="344" spans="2:4" ht="12.75">
      <c r="B344" s="41"/>
      <c r="C344" s="94" t="s">
        <v>88</v>
      </c>
      <c r="D344" s="21">
        <v>1300000</v>
      </c>
    </row>
    <row r="345" spans="2:4" ht="13.5" thickBot="1">
      <c r="B345" s="25"/>
      <c r="C345" s="65"/>
      <c r="D345" s="23"/>
    </row>
    <row r="346" spans="2:4" ht="13.5" thickTop="1">
      <c r="B346" s="24"/>
      <c r="C346" s="59"/>
      <c r="D346" s="24"/>
    </row>
    <row r="347" spans="2:4" ht="12.75">
      <c r="B347" s="51"/>
      <c r="C347" s="80" t="s">
        <v>30</v>
      </c>
      <c r="D347" s="26">
        <f>SUM(D9,D15,D25,D31,D46,D61,D89,D95,D101,D116,D122,D131,D141,D185,D203,D257,D264,D274,D304,D324)</f>
        <v>84892538</v>
      </c>
    </row>
    <row r="348" spans="2:4" ht="13.5" thickBot="1">
      <c r="B348" s="25"/>
      <c r="C348" s="9"/>
      <c r="D348" s="25"/>
    </row>
    <row r="349" ht="13.5" thickTop="1"/>
  </sheetData>
  <mergeCells count="1">
    <mergeCell ref="B1:D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2" r:id="rId1"/>
  <headerFooter alignWithMargins="0">
    <oddHeader>&amp;R&amp;"Arial CE,Pogrubiony"&amp;12Zał. Nr 3</oddHeader>
  </headerFooter>
  <rowBreaks count="5" manualBreakCount="5">
    <brk id="59" max="5" man="1"/>
    <brk id="129" max="5" man="1"/>
    <brk id="183" max="5" man="1"/>
    <brk id="254" max="5" man="1"/>
    <brk id="3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2010-11-15T07:41:34Z</cp:lastPrinted>
  <dcterms:created xsi:type="dcterms:W3CDTF">2000-11-10T12:31:26Z</dcterms:created>
  <dcterms:modified xsi:type="dcterms:W3CDTF">2010-11-15T07:46:44Z</dcterms:modified>
  <cp:category/>
  <cp:version/>
  <cp:contentType/>
  <cp:contentStatus/>
</cp:coreProperties>
</file>