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'Arkusz1'!$A$1:$K$42</definedName>
  </definedNames>
  <calcPr fullCalcOnLoad="1"/>
</workbook>
</file>

<file path=xl/sharedStrings.xml><?xml version="1.0" encoding="utf-8"?>
<sst xmlns="http://schemas.openxmlformats.org/spreadsheetml/2006/main" count="44" uniqueCount="38">
  <si>
    <t>Oświata i wychowanie</t>
  </si>
  <si>
    <t>Razem dział  600</t>
  </si>
  <si>
    <t>Gospodarka  mieszkaniowa</t>
  </si>
  <si>
    <t>Razem dział  700</t>
  </si>
  <si>
    <t>Gospodarka gruntami i nieruchomościami</t>
  </si>
  <si>
    <t>Wpływy z tytułu przekształcenia prawa użytkowania wieczystego przysł. osobom fiz. w prawo własności</t>
  </si>
  <si>
    <t>Wpłaty z tytułu odpłatnego nabycia prawa własności oraz prawa użytkowania wieczystego nieruchomości</t>
  </si>
  <si>
    <t>0760</t>
  </si>
  <si>
    <t>0770</t>
  </si>
  <si>
    <t>Szkoły podstawowe</t>
  </si>
  <si>
    <t>Przedszkola</t>
  </si>
  <si>
    <t>Gimnazja</t>
  </si>
  <si>
    <t>Zmiany</t>
  </si>
  <si>
    <t>Plan 01.01.2006</t>
  </si>
  <si>
    <r>
      <t>Razem dział  801</t>
    </r>
  </si>
  <si>
    <t>Transport i łączność</t>
  </si>
  <si>
    <t>Źródło dochodu</t>
  </si>
  <si>
    <t>700</t>
  </si>
  <si>
    <t>Razem dochody ogółem</t>
  </si>
  <si>
    <t>dochody majątkowe                                                                                                           w tym:</t>
  </si>
  <si>
    <t>Wyk. %</t>
  </si>
  <si>
    <t>6260</t>
  </si>
  <si>
    <t>Dotacje otrzymane z państwowych funduszy celowych na finansowanie lub dofinansowanie kosztów realizacji inwestycji i zakupów inwestycyjnych jednostek sektora finansów publicznych</t>
  </si>
  <si>
    <t>Dotacje celowe w ramach programów finansowanych z udziałem środków  europejskich oraz środków , o których mowa w art.. 5 ust. 1 pkt. 3 oraz ust. 3 pkt 5 i 6 ustawy, lub płatności w ramach budżetu środków europejskich</t>
  </si>
  <si>
    <t>dochody majatkowe                                                                                                          w tym:</t>
  </si>
  <si>
    <t>Przewidywane wykonanie                                       w 2010 r.</t>
  </si>
  <si>
    <t>Plan 30.09.2010 r.</t>
  </si>
  <si>
    <t>Wykonanie 30.09.2010 r.</t>
  </si>
  <si>
    <t>dochody majątkowe                                                                                                            w tym:</t>
  </si>
  <si>
    <t>6330</t>
  </si>
  <si>
    <t>Drogi publiczne gminne</t>
  </si>
  <si>
    <t>dochody majątkowe                                                                                                          w tym:</t>
  </si>
  <si>
    <r>
      <t xml:space="preserve">Dział     Rozdz. </t>
    </r>
    <r>
      <rPr>
        <b/>
        <sz val="16"/>
        <rFont val="Arial"/>
        <family val="0"/>
      </rPr>
      <t>§</t>
    </r>
  </si>
  <si>
    <t>PLAN DOCHODÓW BUDŻETOWYCH NA 2011 ROK - MAJĄTKOWE</t>
  </si>
  <si>
    <t>w złotych</t>
  </si>
  <si>
    <t>Dotacje celowe otrzymane z budżetu państwa na realizację inwestycji i zakupów inwestycyjnych własnych gmin (związków gmin)</t>
  </si>
  <si>
    <t>w zł</t>
  </si>
  <si>
    <t>Plan na  2011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</si>
</sst>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12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sz val="14"/>
      <color indexed="10"/>
      <name val="Arial CE"/>
      <family val="0"/>
    </font>
    <font>
      <sz val="16"/>
      <name val="Arial CE"/>
      <family val="0"/>
    </font>
    <font>
      <sz val="16"/>
      <color indexed="10"/>
      <name val="Arial CE"/>
      <family val="0"/>
    </font>
    <font>
      <b/>
      <sz val="16"/>
      <name val="Arial CE"/>
      <family val="0"/>
    </font>
    <font>
      <b/>
      <sz val="16"/>
      <name val="Arial"/>
      <family val="0"/>
    </font>
    <font>
      <b/>
      <sz val="16"/>
      <color indexed="10"/>
      <name val="Arial CE"/>
      <family val="0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9" fontId="8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9" fontId="6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69" fontId="6" fillId="0" borderId="6" xfId="0" applyNumberFormat="1" applyFont="1" applyBorder="1" applyAlignment="1">
      <alignment horizontal="right" vertical="center"/>
    </xf>
    <xf numFmtId="169" fontId="7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164" fontId="8" fillId="0" borderId="6" xfId="0" applyNumberFormat="1" applyFont="1" applyBorder="1" applyAlignment="1">
      <alignment/>
    </xf>
    <xf numFmtId="169" fontId="8" fillId="0" borderId="6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164" fontId="6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164" fontId="6" fillId="0" borderId="6" xfId="0" applyNumberFormat="1" applyFont="1" applyBorder="1" applyAlignment="1">
      <alignment/>
    </xf>
    <xf numFmtId="49" fontId="8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169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164" fontId="8" fillId="0" borderId="8" xfId="0" applyNumberFormat="1" applyFont="1" applyBorder="1" applyAlignment="1">
      <alignment/>
    </xf>
    <xf numFmtId="169" fontId="8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/>
    </xf>
    <xf numFmtId="169" fontId="10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9" fontId="8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/>
    </xf>
    <xf numFmtId="0" fontId="6" fillId="0" borderId="5" xfId="0" applyFont="1" applyBorder="1" applyAlignment="1">
      <alignment/>
    </xf>
    <xf numFmtId="169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9" fontId="6" fillId="0" borderId="3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/>
    </xf>
    <xf numFmtId="169" fontId="7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9" fontId="6" fillId="0" borderId="5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16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wrapText="1"/>
    </xf>
    <xf numFmtId="169" fontId="6" fillId="0" borderId="4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164" fontId="6" fillId="0" borderId="12" xfId="0" applyNumberFormat="1" applyFont="1" applyBorder="1" applyAlignment="1">
      <alignment vertical="center"/>
    </xf>
    <xf numFmtId="169" fontId="7" fillId="0" borderId="1" xfId="0" applyNumberFormat="1" applyFont="1" applyBorder="1" applyAlignment="1">
      <alignment horizontal="right" vertical="center"/>
    </xf>
    <xf numFmtId="169" fontId="6" fillId="0" borderId="11" xfId="0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164" fontId="8" fillId="0" borderId="14" xfId="0" applyNumberFormat="1" applyFont="1" applyBorder="1" applyAlignment="1">
      <alignment/>
    </xf>
    <xf numFmtId="169" fontId="8" fillId="0" borderId="13" xfId="0" applyNumberFormat="1" applyFont="1" applyBorder="1" applyAlignment="1">
      <alignment horizontal="right" vertical="center"/>
    </xf>
    <xf numFmtId="169" fontId="7" fillId="0" borderId="15" xfId="0" applyNumberFormat="1" applyFont="1" applyBorder="1" applyAlignment="1">
      <alignment horizontal="right" vertical="center"/>
    </xf>
    <xf numFmtId="169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5" xfId="0" applyNumberFormat="1" applyFont="1" applyBorder="1" applyAlignment="1">
      <alignment/>
    </xf>
    <xf numFmtId="169" fontId="8" fillId="0" borderId="4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/>
    </xf>
    <xf numFmtId="49" fontId="8" fillId="0" borderId="11" xfId="0" applyNumberFormat="1" applyFont="1" applyBorder="1" applyAlignment="1">
      <alignment horizontal="center" vertical="top"/>
    </xf>
    <xf numFmtId="0" fontId="6" fillId="0" borderId="18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8" fillId="0" borderId="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4" fontId="6" fillId="0" borderId="6" xfId="0" applyNumberFormat="1" applyFont="1" applyBorder="1" applyAlignment="1">
      <alignment/>
    </xf>
    <xf numFmtId="0" fontId="6" fillId="0" borderId="13" xfId="0" applyFont="1" applyBorder="1" applyAlignment="1">
      <alignment/>
    </xf>
    <xf numFmtId="169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vertical="center"/>
    </xf>
    <xf numFmtId="169" fontId="10" fillId="0" borderId="21" xfId="0" applyNumberFormat="1" applyFont="1" applyBorder="1" applyAlignment="1">
      <alignment horizontal="right" vertical="center"/>
    </xf>
    <xf numFmtId="169" fontId="8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" xfId="0" applyFont="1" applyBorder="1" applyAlignment="1">
      <alignment/>
    </xf>
    <xf numFmtId="169" fontId="7" fillId="0" borderId="24" xfId="0" applyNumberFormat="1" applyFont="1" applyBorder="1" applyAlignment="1">
      <alignment horizontal="right" vertical="center"/>
    </xf>
    <xf numFmtId="169" fontId="7" fillId="0" borderId="2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/>
    </xf>
    <xf numFmtId="164" fontId="8" fillId="0" borderId="26" xfId="0" applyNumberFormat="1" applyFont="1" applyBorder="1" applyAlignment="1">
      <alignment/>
    </xf>
    <xf numFmtId="169" fontId="8" fillId="0" borderId="27" xfId="0" applyNumberFormat="1" applyFont="1" applyBorder="1" applyAlignment="1">
      <alignment horizontal="right" vertical="center"/>
    </xf>
    <xf numFmtId="169" fontId="8" fillId="0" borderId="26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 vertical="center"/>
    </xf>
    <xf numFmtId="169" fontId="7" fillId="0" borderId="28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31" xfId="0" applyNumberFormat="1" applyFont="1" applyBorder="1" applyAlignment="1">
      <alignment horizontal="right" vertical="center"/>
    </xf>
    <xf numFmtId="169" fontId="8" fillId="0" borderId="3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169" fontId="6" fillId="0" borderId="24" xfId="0" applyNumberFormat="1" applyFont="1" applyBorder="1" applyAlignment="1">
      <alignment horizontal="right" vertical="center"/>
    </xf>
    <xf numFmtId="169" fontId="6" fillId="0" borderId="3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50" zoomScaleNormal="75" zoomScaleSheetLayoutView="50" workbookViewId="0" topLeftCell="A1">
      <selection activeCell="J10" sqref="J10"/>
    </sheetView>
  </sheetViews>
  <sheetFormatPr defaultColWidth="9.00390625" defaultRowHeight="12.75"/>
  <cols>
    <col min="1" max="1" width="8.75390625" style="0" customWidth="1"/>
    <col min="2" max="2" width="20.875" style="4" customWidth="1"/>
    <col min="3" max="3" width="98.375" style="4" customWidth="1"/>
    <col min="4" max="5" width="15.75390625" style="4" hidden="1" customWidth="1"/>
    <col min="6" max="6" width="0.12890625" style="5" customWidth="1"/>
    <col min="7" max="7" width="26.125" style="6" hidden="1" customWidth="1"/>
    <col min="8" max="8" width="13.75390625" style="4" hidden="1" customWidth="1"/>
    <col min="9" max="9" width="27.125" style="4" hidden="1" customWidth="1"/>
    <col min="10" max="10" width="59.875" style="7" customWidth="1"/>
    <col min="11" max="11" width="19.875" style="4" hidden="1" customWidth="1"/>
  </cols>
  <sheetData>
    <row r="1" spans="1:11" ht="30.75" customHeight="1">
      <c r="A1" s="128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1" t="s">
        <v>34</v>
      </c>
    </row>
    <row r="2" spans="2:11" ht="15.75" customHeight="1">
      <c r="B2" s="9"/>
      <c r="C2" s="13"/>
      <c r="D2" s="9"/>
      <c r="E2" s="9"/>
      <c r="F2" s="10"/>
      <c r="G2" s="11"/>
      <c r="H2" s="9"/>
      <c r="I2" s="9"/>
      <c r="J2" s="12"/>
      <c r="K2" s="9"/>
    </row>
    <row r="3" spans="2:11" ht="15.75" customHeight="1">
      <c r="B3" s="9"/>
      <c r="C3" s="13"/>
      <c r="D3" s="9"/>
      <c r="E3" s="9"/>
      <c r="F3" s="10"/>
      <c r="G3" s="11"/>
      <c r="H3" s="9"/>
      <c r="I3" s="9"/>
      <c r="J3" s="122" t="s">
        <v>36</v>
      </c>
      <c r="K3" s="9"/>
    </row>
    <row r="4" spans="2:11" ht="21" thickBot="1">
      <c r="B4" s="14"/>
      <c r="C4" s="14"/>
      <c r="D4" s="14"/>
      <c r="E4" s="14"/>
      <c r="F4" s="10"/>
      <c r="G4" s="11"/>
      <c r="H4" s="9"/>
      <c r="I4" s="9"/>
      <c r="J4" s="12"/>
      <c r="K4" s="9"/>
    </row>
    <row r="5" spans="1:11" ht="111" customHeight="1">
      <c r="A5" s="1"/>
      <c r="B5" s="15" t="s">
        <v>32</v>
      </c>
      <c r="C5" s="16" t="s">
        <v>16</v>
      </c>
      <c r="D5" s="17" t="s">
        <v>13</v>
      </c>
      <c r="E5" s="16" t="s">
        <v>12</v>
      </c>
      <c r="F5" s="18" t="s">
        <v>26</v>
      </c>
      <c r="G5" s="19" t="s">
        <v>27</v>
      </c>
      <c r="H5" s="18" t="s">
        <v>20</v>
      </c>
      <c r="I5" s="18" t="s">
        <v>25</v>
      </c>
      <c r="J5" s="19" t="s">
        <v>37</v>
      </c>
      <c r="K5" s="18" t="s">
        <v>20</v>
      </c>
    </row>
    <row r="6" spans="1:11" s="3" customFormat="1" ht="20.25">
      <c r="A6" s="1"/>
      <c r="B6" s="20">
        <v>1</v>
      </c>
      <c r="C6" s="21">
        <v>2</v>
      </c>
      <c r="D6" s="22"/>
      <c r="E6" s="21"/>
      <c r="F6" s="22">
        <v>4</v>
      </c>
      <c r="G6" s="23">
        <v>5</v>
      </c>
      <c r="H6" s="22">
        <v>6</v>
      </c>
      <c r="I6" s="22">
        <v>4</v>
      </c>
      <c r="J6" s="23">
        <v>3</v>
      </c>
      <c r="K6" s="22">
        <v>6</v>
      </c>
    </row>
    <row r="7" spans="1:11" ht="20.25">
      <c r="A7" s="1"/>
      <c r="B7" s="24"/>
      <c r="C7" s="25"/>
      <c r="D7" s="26"/>
      <c r="E7" s="25"/>
      <c r="F7" s="27"/>
      <c r="G7" s="28"/>
      <c r="H7" s="27"/>
      <c r="I7" s="27"/>
      <c r="J7" s="28"/>
      <c r="K7" s="27"/>
    </row>
    <row r="8" spans="1:11" ht="20.25">
      <c r="A8" s="1"/>
      <c r="B8" s="29">
        <v>600</v>
      </c>
      <c r="C8" s="30" t="s">
        <v>15</v>
      </c>
      <c r="D8" s="31"/>
      <c r="E8" s="32"/>
      <c r="F8" s="33"/>
      <c r="G8" s="34"/>
      <c r="H8" s="35"/>
      <c r="I8" s="33"/>
      <c r="J8" s="33"/>
      <c r="K8" s="35"/>
    </row>
    <row r="9" spans="1:11" ht="33.75" customHeight="1">
      <c r="A9" s="1"/>
      <c r="B9" s="29">
        <v>60016</v>
      </c>
      <c r="C9" s="36" t="s">
        <v>30</v>
      </c>
      <c r="D9" s="37">
        <f>SUM(D12,D13)</f>
        <v>600</v>
      </c>
      <c r="E9" s="37">
        <f>SUM(E12,E13)</f>
        <v>0</v>
      </c>
      <c r="F9" s="38">
        <f>SUM(F10)</f>
        <v>377900</v>
      </c>
      <c r="G9" s="38">
        <f>SUM(G10)</f>
        <v>0</v>
      </c>
      <c r="H9" s="38">
        <f>H10</f>
        <v>0</v>
      </c>
      <c r="I9" s="38">
        <f>SUM(I10)</f>
        <v>350000</v>
      </c>
      <c r="J9" s="38">
        <f>SUM(J10)</f>
        <v>6615488</v>
      </c>
      <c r="K9" s="38">
        <f>K10</f>
        <v>1890.1394285714287</v>
      </c>
    </row>
    <row r="10" spans="1:11" ht="40.5">
      <c r="A10" s="1"/>
      <c r="B10" s="39"/>
      <c r="C10" s="40" t="s">
        <v>28</v>
      </c>
      <c r="D10" s="41"/>
      <c r="E10" s="41"/>
      <c r="F10" s="38">
        <f>SUM(F11:F12,F13)</f>
        <v>377900</v>
      </c>
      <c r="G10" s="38">
        <f>SUM(G11:G12,G13)</f>
        <v>0</v>
      </c>
      <c r="H10" s="38">
        <f>(G10/F10)*100</f>
        <v>0</v>
      </c>
      <c r="I10" s="38">
        <f>SUM(I11:I12,I13)</f>
        <v>350000</v>
      </c>
      <c r="J10" s="38">
        <f>SUM(J11:J12)</f>
        <v>6615488</v>
      </c>
      <c r="K10" s="38">
        <f>(J10/I10)*100</f>
        <v>1890.1394285714287</v>
      </c>
    </row>
    <row r="11" spans="1:11" ht="81">
      <c r="A11" s="1"/>
      <c r="B11" s="42">
        <v>6207</v>
      </c>
      <c r="C11" s="43" t="s">
        <v>23</v>
      </c>
      <c r="D11" s="44"/>
      <c r="E11" s="44"/>
      <c r="F11" s="33">
        <v>0</v>
      </c>
      <c r="G11" s="33">
        <v>0</v>
      </c>
      <c r="H11" s="33">
        <v>0</v>
      </c>
      <c r="I11" s="33">
        <v>0</v>
      </c>
      <c r="J11" s="33">
        <v>5910488</v>
      </c>
      <c r="K11" s="33">
        <v>0</v>
      </c>
    </row>
    <row r="12" spans="1:11" ht="68.25" customHeight="1">
      <c r="A12" s="1"/>
      <c r="B12" s="45" t="s">
        <v>29</v>
      </c>
      <c r="C12" s="46" t="s">
        <v>35</v>
      </c>
      <c r="D12" s="44">
        <v>600</v>
      </c>
      <c r="E12" s="44">
        <v>0</v>
      </c>
      <c r="F12" s="33">
        <v>377900</v>
      </c>
      <c r="G12" s="33">
        <v>0</v>
      </c>
      <c r="H12" s="33">
        <f>(G12/F12)*100</f>
        <v>0</v>
      </c>
      <c r="I12" s="33">
        <v>350000</v>
      </c>
      <c r="J12" s="33">
        <v>705000</v>
      </c>
      <c r="K12" s="33">
        <f>(J12/I12)*100</f>
        <v>201.42857142857142</v>
      </c>
    </row>
    <row r="13" spans="1:11" ht="21" thickBot="1">
      <c r="A13" s="1"/>
      <c r="B13" s="24"/>
      <c r="C13" s="25"/>
      <c r="D13" s="26"/>
      <c r="E13" s="25"/>
      <c r="F13" s="47"/>
      <c r="G13" s="47"/>
      <c r="H13" s="48"/>
      <c r="I13" s="47"/>
      <c r="J13" s="47"/>
      <c r="K13" s="48"/>
    </row>
    <row r="14" spans="1:11" ht="34.5" customHeight="1" thickBot="1">
      <c r="A14" s="1"/>
      <c r="B14" s="49"/>
      <c r="C14" s="50" t="s">
        <v>1</v>
      </c>
      <c r="D14" s="51" t="e">
        <f>SUM(#REF!,#REF!)</f>
        <v>#REF!</v>
      </c>
      <c r="E14" s="51" t="e">
        <f>SUM(#REF!,#REF!)</f>
        <v>#REF!</v>
      </c>
      <c r="F14" s="52">
        <f>SUM(F9)</f>
        <v>377900</v>
      </c>
      <c r="G14" s="52">
        <f>SUM(G9)</f>
        <v>0</v>
      </c>
      <c r="H14" s="52">
        <f>(G14/F14)*100</f>
        <v>0</v>
      </c>
      <c r="I14" s="52">
        <f>SUM(I9)</f>
        <v>350000</v>
      </c>
      <c r="J14" s="52">
        <f>SUM(J9)</f>
        <v>6615488</v>
      </c>
      <c r="K14" s="52">
        <f>(J14/I14)*100</f>
        <v>1890.1394285714287</v>
      </c>
    </row>
    <row r="15" spans="1:11" ht="21" thickBot="1">
      <c r="A15" s="1"/>
      <c r="B15" s="50"/>
      <c r="C15" s="50"/>
      <c r="D15" s="53"/>
      <c r="E15" s="53"/>
      <c r="F15" s="54"/>
      <c r="G15" s="54"/>
      <c r="H15" s="55"/>
      <c r="I15" s="54"/>
      <c r="J15" s="56"/>
      <c r="K15" s="55"/>
    </row>
    <row r="16" spans="1:11" ht="20.25">
      <c r="A16" s="1"/>
      <c r="B16" s="57"/>
      <c r="C16" s="58"/>
      <c r="D16" s="58"/>
      <c r="E16" s="58"/>
      <c r="F16" s="59"/>
      <c r="G16" s="59"/>
      <c r="H16" s="60"/>
      <c r="I16" s="59"/>
      <c r="J16" s="61"/>
      <c r="K16" s="60"/>
    </row>
    <row r="17" spans="1:11" ht="20.25">
      <c r="A17" s="1"/>
      <c r="B17" s="62" t="s">
        <v>17</v>
      </c>
      <c r="C17" s="36" t="s">
        <v>2</v>
      </c>
      <c r="D17" s="63"/>
      <c r="E17" s="63"/>
      <c r="F17" s="34"/>
      <c r="G17" s="34"/>
      <c r="H17" s="35"/>
      <c r="I17" s="34"/>
      <c r="J17" s="33"/>
      <c r="K17" s="35"/>
    </row>
    <row r="18" spans="1:11" ht="20.25">
      <c r="A18" s="1"/>
      <c r="B18" s="57"/>
      <c r="C18" s="64"/>
      <c r="D18" s="58"/>
      <c r="E18" s="58"/>
      <c r="F18" s="65"/>
      <c r="G18" s="65"/>
      <c r="H18" s="66"/>
      <c r="I18" s="65"/>
      <c r="J18" s="67"/>
      <c r="K18" s="66"/>
    </row>
    <row r="19" spans="1:11" ht="20.25">
      <c r="A19" s="1"/>
      <c r="B19" s="62">
        <v>70005</v>
      </c>
      <c r="C19" s="40" t="s">
        <v>4</v>
      </c>
      <c r="D19" s="37">
        <f>SUM(D20:D22)</f>
        <v>4018196</v>
      </c>
      <c r="E19" s="37">
        <f>SUM(E20:E22)</f>
        <v>0</v>
      </c>
      <c r="F19" s="38">
        <f>SUM(F20)</f>
        <v>5538913</v>
      </c>
      <c r="G19" s="38">
        <f>SUM(G20)</f>
        <v>3734138.62</v>
      </c>
      <c r="H19" s="38">
        <f aca="true" t="shared" si="0" ref="H19:H24">(G19/F19)*100</f>
        <v>67.41645192838378</v>
      </c>
      <c r="I19" s="38">
        <f>SUM(I20)</f>
        <v>5006238.32</v>
      </c>
      <c r="J19" s="38">
        <f>SUM(J20)</f>
        <v>4998872</v>
      </c>
      <c r="K19" s="38">
        <f>(J19/I19)*100</f>
        <v>99.8528571847934</v>
      </c>
    </row>
    <row r="20" spans="1:11" ht="40.5" customHeight="1">
      <c r="A20" s="1"/>
      <c r="B20" s="62"/>
      <c r="C20" s="40" t="s">
        <v>19</v>
      </c>
      <c r="D20" s="44"/>
      <c r="E20" s="44"/>
      <c r="F20" s="38">
        <f>SUM(F21:F22)</f>
        <v>5538913</v>
      </c>
      <c r="G20" s="38">
        <f>SUM(G21:G22)</f>
        <v>3734138.62</v>
      </c>
      <c r="H20" s="38">
        <f t="shared" si="0"/>
        <v>67.41645192838378</v>
      </c>
      <c r="I20" s="38">
        <f>SUM(I21:I22)</f>
        <v>5006238.32</v>
      </c>
      <c r="J20" s="38">
        <f>SUM(J21:J22)</f>
        <v>4998872</v>
      </c>
      <c r="K20" s="38">
        <f>(J20/I20)*100</f>
        <v>99.8528571847934</v>
      </c>
    </row>
    <row r="21" spans="1:11" ht="46.5" customHeight="1">
      <c r="A21" s="1"/>
      <c r="B21" s="68" t="s">
        <v>7</v>
      </c>
      <c r="C21" s="69" t="s">
        <v>5</v>
      </c>
      <c r="D21" s="70">
        <v>42200</v>
      </c>
      <c r="E21" s="70">
        <v>0</v>
      </c>
      <c r="F21" s="33">
        <v>30127</v>
      </c>
      <c r="G21" s="33">
        <v>26762.43</v>
      </c>
      <c r="H21" s="33">
        <f t="shared" si="0"/>
        <v>88.8320443456036</v>
      </c>
      <c r="I21" s="33">
        <v>36437.2</v>
      </c>
      <c r="J21" s="33">
        <v>34653</v>
      </c>
      <c r="K21" s="33">
        <f>(J21/I21)*100</f>
        <v>95.10335591099206</v>
      </c>
    </row>
    <row r="22" spans="1:11" ht="48" customHeight="1">
      <c r="A22" s="1"/>
      <c r="B22" s="68" t="s">
        <v>8</v>
      </c>
      <c r="C22" s="71" t="s">
        <v>6</v>
      </c>
      <c r="D22" s="70">
        <v>3975996</v>
      </c>
      <c r="E22" s="70">
        <v>0</v>
      </c>
      <c r="F22" s="72">
        <v>5508786</v>
      </c>
      <c r="G22" s="72">
        <v>3707376.19</v>
      </c>
      <c r="H22" s="33">
        <f t="shared" si="0"/>
        <v>67.29933219406236</v>
      </c>
      <c r="I22" s="72">
        <v>4969801.12</v>
      </c>
      <c r="J22" s="72">
        <v>4964219</v>
      </c>
      <c r="K22" s="33">
        <f>(J22/I22)*100</f>
        <v>99.8876792075736</v>
      </c>
    </row>
    <row r="23" spans="1:11" ht="21" customHeight="1" thickBot="1">
      <c r="A23" s="1"/>
      <c r="B23" s="73"/>
      <c r="C23" s="74"/>
      <c r="D23" s="75"/>
      <c r="E23" s="75"/>
      <c r="F23" s="76"/>
      <c r="G23" s="76"/>
      <c r="H23" s="77"/>
      <c r="I23" s="78"/>
      <c r="J23" s="78"/>
      <c r="K23" s="77"/>
    </row>
    <row r="24" spans="1:11" ht="28.5" customHeight="1" thickBot="1">
      <c r="A24" s="1"/>
      <c r="B24" s="80"/>
      <c r="C24" s="49" t="s">
        <v>3</v>
      </c>
      <c r="D24" s="81" t="e">
        <f>SUM(#REF!,#REF!,D19)</f>
        <v>#REF!</v>
      </c>
      <c r="E24" s="81" t="e">
        <f>SUM(#REF!,#REF!,E19)</f>
        <v>#REF!</v>
      </c>
      <c r="F24" s="82" t="e">
        <f>SUM(F19,#REF!)</f>
        <v>#REF!</v>
      </c>
      <c r="G24" s="82" t="e">
        <f>SUM(G19,#REF!)</f>
        <v>#REF!</v>
      </c>
      <c r="H24" s="52" t="e">
        <f t="shared" si="0"/>
        <v>#REF!</v>
      </c>
      <c r="I24" s="82" t="e">
        <f>SUM(I19,#REF!)</f>
        <v>#REF!</v>
      </c>
      <c r="J24" s="82">
        <f>SUM(J19)</f>
        <v>4998872</v>
      </c>
      <c r="K24" s="52" t="e">
        <f>(J24/I24)*100</f>
        <v>#REF!</v>
      </c>
    </row>
    <row r="25" spans="1:11" ht="21" thickBot="1">
      <c r="A25" s="1"/>
      <c r="B25" s="50"/>
      <c r="C25" s="50"/>
      <c r="D25" s="53"/>
      <c r="E25" s="53"/>
      <c r="F25" s="54"/>
      <c r="G25" s="54"/>
      <c r="H25" s="56"/>
      <c r="I25" s="54"/>
      <c r="J25" s="56"/>
      <c r="K25" s="56"/>
    </row>
    <row r="26" spans="1:11" ht="27" customHeight="1">
      <c r="A26" s="1"/>
      <c r="B26" s="86">
        <v>801</v>
      </c>
      <c r="C26" s="87" t="s">
        <v>0</v>
      </c>
      <c r="D26" s="88"/>
      <c r="E26" s="88"/>
      <c r="F26" s="83"/>
      <c r="G26" s="83"/>
      <c r="H26" s="84"/>
      <c r="I26" s="83"/>
      <c r="J26" s="84"/>
      <c r="K26" s="84"/>
    </row>
    <row r="27" spans="1:11" ht="21" customHeight="1">
      <c r="A27" s="1"/>
      <c r="B27" s="58"/>
      <c r="C27" s="9"/>
      <c r="D27" s="89"/>
      <c r="E27" s="89"/>
      <c r="F27" s="65"/>
      <c r="G27" s="65"/>
      <c r="H27" s="67"/>
      <c r="I27" s="67"/>
      <c r="J27" s="67"/>
      <c r="K27" s="67"/>
    </row>
    <row r="28" spans="1:11" ht="20.25">
      <c r="A28" s="1"/>
      <c r="B28" s="29">
        <v>80101</v>
      </c>
      <c r="C28" s="36" t="s">
        <v>9</v>
      </c>
      <c r="D28" s="37" t="e">
        <f>SUM(#REF!)</f>
        <v>#REF!</v>
      </c>
      <c r="E28" s="37" t="e">
        <f>SUM(#REF!)</f>
        <v>#REF!</v>
      </c>
      <c r="F28" s="38">
        <f>SUM(F29)</f>
        <v>0</v>
      </c>
      <c r="G28" s="38">
        <f>SUM(G29)</f>
        <v>0</v>
      </c>
      <c r="H28" s="38">
        <v>0</v>
      </c>
      <c r="I28" s="38">
        <f>SUM(I29)</f>
        <v>0</v>
      </c>
      <c r="J28" s="38">
        <f>SUM(J29)</f>
        <v>300000</v>
      </c>
      <c r="K28" s="38">
        <v>0</v>
      </c>
    </row>
    <row r="29" spans="1:11" ht="40.5">
      <c r="A29" s="1"/>
      <c r="B29" s="39"/>
      <c r="C29" s="40" t="s">
        <v>31</v>
      </c>
      <c r="D29" s="41"/>
      <c r="E29" s="41"/>
      <c r="F29" s="90">
        <f>SUM(F30)</f>
        <v>0</v>
      </c>
      <c r="G29" s="90">
        <f>SUM(G30)</f>
        <v>0</v>
      </c>
      <c r="H29" s="38">
        <v>0</v>
      </c>
      <c r="I29" s="90">
        <f>SUM(I30)</f>
        <v>0</v>
      </c>
      <c r="J29" s="90">
        <f>SUM(J30)</f>
        <v>300000</v>
      </c>
      <c r="K29" s="38">
        <v>0</v>
      </c>
    </row>
    <row r="30" spans="1:11" ht="67.5" customHeight="1">
      <c r="A30" s="2"/>
      <c r="B30" s="45" t="s">
        <v>29</v>
      </c>
      <c r="C30" s="46" t="s">
        <v>35</v>
      </c>
      <c r="D30" s="41">
        <v>600</v>
      </c>
      <c r="E30" s="41">
        <v>0</v>
      </c>
      <c r="F30" s="72">
        <v>0</v>
      </c>
      <c r="G30" s="72">
        <v>0</v>
      </c>
      <c r="H30" s="33">
        <v>0</v>
      </c>
      <c r="I30" s="72">
        <v>0</v>
      </c>
      <c r="J30" s="72">
        <v>300000</v>
      </c>
      <c r="K30" s="33">
        <v>0</v>
      </c>
    </row>
    <row r="31" spans="1:11" ht="20.25">
      <c r="A31" s="2"/>
      <c r="B31" s="29">
        <v>80104</v>
      </c>
      <c r="C31" s="91" t="s">
        <v>10</v>
      </c>
      <c r="D31" s="37" t="e">
        <f>SUM(#REF!)</f>
        <v>#REF!</v>
      </c>
      <c r="E31" s="37" t="e">
        <f>SUM(#REF!)</f>
        <v>#REF!</v>
      </c>
      <c r="F31" s="38">
        <f>SUM(F33)</f>
        <v>0</v>
      </c>
      <c r="G31" s="38">
        <f>SUM(G33)</f>
        <v>0</v>
      </c>
      <c r="H31" s="38">
        <v>0</v>
      </c>
      <c r="I31" s="38">
        <f>SUM(I33)</f>
        <v>0</v>
      </c>
      <c r="J31" s="38">
        <f>SUM(J33)</f>
        <v>675000</v>
      </c>
      <c r="K31" s="38">
        <v>0</v>
      </c>
    </row>
    <row r="32" spans="1:11" ht="30" customHeight="1" hidden="1">
      <c r="A32" s="1"/>
      <c r="B32" s="92"/>
      <c r="C32" s="93"/>
      <c r="D32" s="94"/>
      <c r="E32" s="94"/>
      <c r="F32" s="77"/>
      <c r="G32" s="77"/>
      <c r="H32" s="77"/>
      <c r="I32" s="77"/>
      <c r="J32" s="77"/>
      <c r="K32" s="67"/>
    </row>
    <row r="33" spans="1:11" ht="41.25" customHeight="1">
      <c r="A33" s="1"/>
      <c r="B33" s="39"/>
      <c r="C33" s="40" t="s">
        <v>24</v>
      </c>
      <c r="D33" s="41"/>
      <c r="E33" s="41"/>
      <c r="F33" s="95">
        <f>SUM(F34)</f>
        <v>0</v>
      </c>
      <c r="G33" s="90">
        <f>SUM(G34)</f>
        <v>0</v>
      </c>
      <c r="H33" s="38">
        <v>0</v>
      </c>
      <c r="I33" s="95">
        <f>SUM(I34)</f>
        <v>0</v>
      </c>
      <c r="J33" s="90">
        <f>SUM(J34)</f>
        <v>675000</v>
      </c>
      <c r="K33" s="38">
        <v>0</v>
      </c>
    </row>
    <row r="34" spans="1:11" ht="104.25" customHeight="1">
      <c r="A34" s="1"/>
      <c r="B34" s="45" t="s">
        <v>21</v>
      </c>
      <c r="C34" s="43" t="s">
        <v>22</v>
      </c>
      <c r="D34" s="79">
        <v>4000</v>
      </c>
      <c r="E34" s="79">
        <v>0</v>
      </c>
      <c r="F34" s="33">
        <v>0</v>
      </c>
      <c r="G34" s="33">
        <v>0</v>
      </c>
      <c r="H34" s="72">
        <v>0</v>
      </c>
      <c r="I34" s="33">
        <v>0</v>
      </c>
      <c r="J34" s="33">
        <v>675000</v>
      </c>
      <c r="K34" s="72">
        <v>0</v>
      </c>
    </row>
    <row r="35" spans="1:11" ht="21" customHeight="1">
      <c r="A35" s="8"/>
      <c r="B35" s="96">
        <v>80110</v>
      </c>
      <c r="C35" s="97" t="s">
        <v>11</v>
      </c>
      <c r="D35" s="98"/>
      <c r="E35" s="98"/>
      <c r="F35" s="90">
        <f>SUM(F36)</f>
        <v>0</v>
      </c>
      <c r="G35" s="90">
        <f>SUM(G36)</f>
        <v>0</v>
      </c>
      <c r="H35" s="90">
        <v>0</v>
      </c>
      <c r="I35" s="90">
        <f>SUM(I36)</f>
        <v>0</v>
      </c>
      <c r="J35" s="90">
        <f>SUM(J36)</f>
        <v>540000</v>
      </c>
      <c r="K35" s="90">
        <v>0</v>
      </c>
    </row>
    <row r="36" spans="1:11" ht="40.5">
      <c r="A36" s="1"/>
      <c r="B36" s="39"/>
      <c r="C36" s="40" t="s">
        <v>31</v>
      </c>
      <c r="D36" s="41"/>
      <c r="E36" s="41"/>
      <c r="F36" s="90">
        <f>SUM(F37)</f>
        <v>0</v>
      </c>
      <c r="G36" s="90">
        <f>SUM(G37)</f>
        <v>0</v>
      </c>
      <c r="H36" s="38">
        <v>0</v>
      </c>
      <c r="I36" s="90">
        <f>SUM(I37)</f>
        <v>0</v>
      </c>
      <c r="J36" s="90">
        <f>SUM(J37)</f>
        <v>540000</v>
      </c>
      <c r="K36" s="38">
        <v>0</v>
      </c>
    </row>
    <row r="37" spans="1:11" ht="103.5" customHeight="1" thickBot="1">
      <c r="A37" s="1"/>
      <c r="B37" s="45" t="s">
        <v>21</v>
      </c>
      <c r="C37" s="43" t="s">
        <v>22</v>
      </c>
      <c r="D37" s="79">
        <v>4000</v>
      </c>
      <c r="E37" s="79">
        <v>0</v>
      </c>
      <c r="F37" s="33">
        <v>0</v>
      </c>
      <c r="G37" s="33">
        <v>0</v>
      </c>
      <c r="H37" s="72">
        <v>0</v>
      </c>
      <c r="I37" s="33">
        <v>0</v>
      </c>
      <c r="J37" s="33">
        <v>540000</v>
      </c>
      <c r="K37" s="72">
        <v>0</v>
      </c>
    </row>
    <row r="38" spans="1:11" ht="28.5" customHeight="1" thickBot="1">
      <c r="A38" s="1"/>
      <c r="B38" s="99"/>
      <c r="C38" s="50" t="s">
        <v>14</v>
      </c>
      <c r="D38" s="81" t="e">
        <f>SUM(D28,D31,#REF!,#REF!)</f>
        <v>#REF!</v>
      </c>
      <c r="E38" s="81" t="e">
        <f>SUM(E28,E31,#REF!,#REF!)</f>
        <v>#REF!</v>
      </c>
      <c r="F38" s="52">
        <f>SUM(F28,F31,F35)</f>
        <v>0</v>
      </c>
      <c r="G38" s="52">
        <f>SUM(G28,G31,G35)</f>
        <v>0</v>
      </c>
      <c r="H38" s="100">
        <v>0</v>
      </c>
      <c r="I38" s="52">
        <f>SUM(I28,I31,I35)</f>
        <v>0</v>
      </c>
      <c r="J38" s="52">
        <f>SUM(J28,J31,J35)</f>
        <v>1515000</v>
      </c>
      <c r="K38" s="100">
        <v>0</v>
      </c>
    </row>
    <row r="39" spans="1:11" ht="21" thickBot="1">
      <c r="A39" s="2"/>
      <c r="B39" s="101"/>
      <c r="C39" s="102"/>
      <c r="D39" s="103"/>
      <c r="E39" s="103"/>
      <c r="F39" s="104"/>
      <c r="G39" s="104"/>
      <c r="H39" s="105"/>
      <c r="I39" s="104"/>
      <c r="J39" s="105"/>
      <c r="K39" s="105"/>
    </row>
    <row r="40" spans="1:11" ht="20.25">
      <c r="A40" s="1"/>
      <c r="B40" s="106"/>
      <c r="C40" s="107"/>
      <c r="D40" s="108"/>
      <c r="E40" s="108"/>
      <c r="F40" s="109"/>
      <c r="G40" s="110"/>
      <c r="H40" s="111"/>
      <c r="I40" s="109"/>
      <c r="J40" s="126"/>
      <c r="K40" s="123"/>
    </row>
    <row r="41" spans="1:11" ht="20.25">
      <c r="A41" s="1"/>
      <c r="B41" s="112"/>
      <c r="C41" s="64" t="s">
        <v>18</v>
      </c>
      <c r="D41" s="113" t="e">
        <f>SUM(D14,D24,#REF!,#REF!,#REF!,#REF!,#REF!,D38,#REF!,#REF!,#REF!,#REF!,#REF!)</f>
        <v>#REF!</v>
      </c>
      <c r="E41" s="113" t="e">
        <f>SUM(E14,E24,#REF!,#REF!,#REF!,#REF!,#REF!,E38,#REF!,#REF!,#REF!,#REF!,#REF!)</f>
        <v>#REF!</v>
      </c>
      <c r="F41" s="114" t="e">
        <f>SUM(F14,F24,F38,#REF!,#REF!)</f>
        <v>#REF!</v>
      </c>
      <c r="G41" s="114" t="e">
        <f>SUM(G14,G24,G38,#REF!,#REF!)</f>
        <v>#REF!</v>
      </c>
      <c r="H41" s="115" t="e">
        <f>(G41/F41)*100</f>
        <v>#REF!</v>
      </c>
      <c r="I41" s="114" t="e">
        <f>SUM(I14,I24,I38,#REF!,#REF!)</f>
        <v>#REF!</v>
      </c>
      <c r="J41" s="114">
        <f>SUM(J14,J24,J38)</f>
        <v>13129360</v>
      </c>
      <c r="K41" s="124" t="e">
        <f>(J41/I41)*100</f>
        <v>#REF!</v>
      </c>
    </row>
    <row r="42" spans="1:11" ht="21" thickBot="1">
      <c r="A42" s="1"/>
      <c r="B42" s="116"/>
      <c r="C42" s="85"/>
      <c r="D42" s="117"/>
      <c r="E42" s="117"/>
      <c r="F42" s="118"/>
      <c r="G42" s="119"/>
      <c r="H42" s="120"/>
      <c r="I42" s="118"/>
      <c r="J42" s="127"/>
      <c r="K42" s="125"/>
    </row>
    <row r="43" spans="2:11" ht="20.25">
      <c r="B43" s="9"/>
      <c r="C43" s="9"/>
      <c r="D43" s="9"/>
      <c r="E43" s="9"/>
      <c r="F43" s="10"/>
      <c r="G43" s="11"/>
      <c r="H43" s="9"/>
      <c r="I43" s="9"/>
      <c r="J43" s="12"/>
      <c r="K43" s="9"/>
    </row>
    <row r="44" spans="2:11" ht="20.25">
      <c r="B44" s="9"/>
      <c r="C44" s="9"/>
      <c r="D44" s="9"/>
      <c r="E44" s="9"/>
      <c r="F44" s="10"/>
      <c r="G44" s="11"/>
      <c r="H44" s="9"/>
      <c r="I44" s="9"/>
      <c r="J44" s="12"/>
      <c r="K44" s="9"/>
    </row>
    <row r="45" spans="2:11" ht="20.25">
      <c r="B45" s="9"/>
      <c r="C45" s="9"/>
      <c r="D45" s="9"/>
      <c r="E45" s="9"/>
      <c r="F45" s="10"/>
      <c r="G45" s="11"/>
      <c r="H45" s="9"/>
      <c r="I45" s="9"/>
      <c r="J45" s="12"/>
      <c r="K45" s="9"/>
    </row>
    <row r="46" spans="2:11" ht="20.25">
      <c r="B46" s="9"/>
      <c r="C46" s="9"/>
      <c r="D46" s="9"/>
      <c r="E46" s="9"/>
      <c r="F46" s="10"/>
      <c r="G46" s="11"/>
      <c r="H46" s="9"/>
      <c r="I46" s="9"/>
      <c r="J46" s="12"/>
      <c r="K46" s="9"/>
    </row>
    <row r="47" spans="2:11" ht="20.25">
      <c r="B47" s="9"/>
      <c r="C47" s="9"/>
      <c r="D47" s="9"/>
      <c r="E47" s="9"/>
      <c r="F47" s="10"/>
      <c r="G47" s="11"/>
      <c r="H47" s="9"/>
      <c r="I47" s="9"/>
      <c r="J47" s="12"/>
      <c r="K47" s="9"/>
    </row>
    <row r="48" spans="2:11" ht="20.25">
      <c r="B48" s="9"/>
      <c r="C48" s="9"/>
      <c r="D48" s="9"/>
      <c r="E48" s="9"/>
      <c r="F48" s="10"/>
      <c r="G48" s="11"/>
      <c r="H48" s="9"/>
      <c r="I48" s="9"/>
      <c r="J48" s="12"/>
      <c r="K48" s="9"/>
    </row>
    <row r="49" spans="2:11" ht="20.25">
      <c r="B49" s="9"/>
      <c r="C49" s="9"/>
      <c r="D49" s="9"/>
      <c r="E49" s="9"/>
      <c r="F49" s="10"/>
      <c r="G49" s="11"/>
      <c r="H49" s="9"/>
      <c r="I49" s="9"/>
      <c r="J49" s="12"/>
      <c r="K49" s="9"/>
    </row>
    <row r="50" spans="2:11" ht="20.25">
      <c r="B50" s="9"/>
      <c r="C50" s="9"/>
      <c r="D50" s="9"/>
      <c r="E50" s="9"/>
      <c r="F50" s="10"/>
      <c r="G50" s="11"/>
      <c r="H50" s="9"/>
      <c r="I50" s="9"/>
      <c r="J50" s="12"/>
      <c r="K50" s="9"/>
    </row>
    <row r="51" spans="2:11" ht="20.25">
      <c r="B51" s="9"/>
      <c r="C51" s="9"/>
      <c r="D51" s="9"/>
      <c r="E51" s="9"/>
      <c r="F51" s="10"/>
      <c r="G51" s="11"/>
      <c r="H51" s="9"/>
      <c r="I51" s="9"/>
      <c r="J51" s="12"/>
      <c r="K51" s="9"/>
    </row>
    <row r="52" spans="2:11" ht="20.25">
      <c r="B52" s="9"/>
      <c r="C52" s="9"/>
      <c r="D52" s="9"/>
      <c r="E52" s="9"/>
      <c r="F52" s="10"/>
      <c r="G52" s="11"/>
      <c r="H52" s="9"/>
      <c r="I52" s="9"/>
      <c r="J52" s="12"/>
      <c r="K52" s="9"/>
    </row>
    <row r="53" spans="2:11" ht="20.25">
      <c r="B53" s="9"/>
      <c r="C53" s="9"/>
      <c r="D53" s="9"/>
      <c r="E53" s="9"/>
      <c r="F53" s="10"/>
      <c r="G53" s="11"/>
      <c r="H53" s="9"/>
      <c r="I53" s="9"/>
      <c r="J53" s="12"/>
      <c r="K53" s="9"/>
    </row>
  </sheetData>
  <mergeCells count="1">
    <mergeCell ref="A1:J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46" r:id="rId1"/>
  <headerFooter alignWithMargins="0">
    <oddHeader>&amp;R&amp;"Arial CE,Pogrubiony"&amp;18Zał. Nr 1</oddHeader>
  </headerFooter>
  <colBreaks count="1" manualBreakCount="1">
    <brk id="1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2011-02-15T10:16:33Z</cp:lastPrinted>
  <dcterms:created xsi:type="dcterms:W3CDTF">2001-02-16T12:40:08Z</dcterms:created>
  <dcterms:modified xsi:type="dcterms:W3CDTF">2011-02-18T08:46:20Z</dcterms:modified>
  <cp:category/>
  <cp:version/>
  <cp:contentType/>
  <cp:contentStatus/>
</cp:coreProperties>
</file>