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<sst xmlns="http://schemas.openxmlformats.org/spreadsheetml/2006/main" count="56" uniqueCount="43">
  <si>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LP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</si>
  <si>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</si>
  <si>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</si>
  <si>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</si>
  <si>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</si>
  <si>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</si>
  <si>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</si>
  <si>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</si>
  <si>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</si>
  <si>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</si>
  <si>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</si>
  <si>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</si>
  <si>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</si>
  <si>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</si>
  <si>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</si>
  <si>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Limity wydatków w poszczególnych latach</t>
  </si>
  <si>
    <t>wkład własny</t>
  </si>
  <si>
    <t>środki zewnętrzne (NFOSiGW)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</si>
  <si>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</si>
  <si>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</si>
  <si>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</si>
  <si>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 xml:space="preserve">Limit zobowiązań </t>
  </si>
  <si>
    <t>"Oczyszczanie ścieków w Brzegu" w ramach programu ISPA 2002 ( Gmina Miasto Brzeg - 436.200 zł rocznie)</t>
  </si>
  <si>
    <t>Wieloletnie gwarancje i poręczenia udzielane przez j.s.t. z tego:</t>
  </si>
  <si>
    <t>Załącznik nr 2</t>
  </si>
  <si>
    <t>w złotych</t>
  </si>
  <si>
    <t>Urząd Miasta</t>
  </si>
  <si>
    <t>Wieloletnie pozostałe programy, projekty lub zadania - razem:</t>
  </si>
  <si>
    <t>Program priorytetowy 6.1 Ochrona przyrody i krajobrazu - NFOŚiGW w Warszawie</t>
  </si>
  <si>
    <t>Urząd Miasta -BUiOŚ</t>
  </si>
  <si>
    <t>WYKAZ PRZEDSIĘWZIĘĆ NA LATA 2012 - 2027</t>
  </si>
  <si>
    <t>Rozbudowa cmentarza przy ul. Starobrzeskiej w Brzegu</t>
  </si>
  <si>
    <t xml:space="preserve">środki zewnętrzne </t>
  </si>
  <si>
    <t>Zarząd Nieruchomości Miejskich</t>
  </si>
  <si>
    <t>Planowane nakłady do poniesione do dnia 31.12.2011 roku</t>
  </si>
  <si>
    <t>2017 - 2027</t>
  </si>
  <si>
    <t>Odbudowa stawu rekreacyjnego w Parku Wolności w Brzegu - etap II</t>
  </si>
  <si>
    <t xml:space="preserve">Umowa  o świadczenie usług oświetleniowych </t>
  </si>
  <si>
    <t>Urząd Miasta BBiI</t>
  </si>
  <si>
    <t>Nazwa/cel</t>
  </si>
  <si>
    <t>b)</t>
  </si>
  <si>
    <t>Pozostałe przedięwięcia Gminy Miasto Brzeg</t>
  </si>
  <si>
    <t>Umowy, których realizacja w roku budżetowym i w latach następnych jest niezbędna dla zapewnienia ciągłości działania jednostki i których płatności przypadają w okresie dłuższym niż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</si>
</sst>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0"/>
      <name val="Arial CE"/>
      <family val="0"/>
    </font>
    <font>
      <sz val="10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5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49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left" vertical="top"/>
    </xf>
    <xf numFmtId="49" fontId="3" fillId="0" borderId="14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33" borderId="10" xfId="51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ieloletnia Prognoza Finansow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75" workbookViewId="0" topLeftCell="A1">
      <selection activeCell="D39" sqref="D39:D40"/>
    </sheetView>
  </sheetViews>
  <sheetFormatPr defaultColWidth="8.796875" defaultRowHeight="14.25"/>
  <cols>
    <col min="1" max="1" width="4.69921875" style="10" customWidth="1"/>
    <col min="2" max="2" width="4.5" style="10" customWidth="1"/>
    <col min="3" max="3" width="13.59765625" style="10" customWidth="1"/>
    <col min="4" max="4" width="44.59765625" style="10" customWidth="1"/>
    <col min="5" max="5" width="13.19921875" style="10" customWidth="1"/>
    <col min="6" max="7" width="8.8984375" style="10" customWidth="1"/>
    <col min="8" max="8" width="14" style="10" customWidth="1"/>
    <col min="9" max="10" width="12.5" style="10" customWidth="1"/>
    <col min="11" max="11" width="13.09765625" style="10" customWidth="1"/>
    <col min="12" max="12" width="11.8984375" style="10" customWidth="1"/>
    <col min="13" max="14" width="12.3984375" style="10" customWidth="1"/>
    <col min="15" max="16" width="12.19921875" style="10" customWidth="1"/>
    <col min="17" max="16384" width="9" style="10" customWidth="1"/>
  </cols>
  <sheetData>
    <row r="1" spans="1:16" ht="20.25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6" t="s">
        <v>24</v>
      </c>
      <c r="O1" s="76"/>
      <c r="P1" s="76"/>
    </row>
    <row r="2" ht="14.25">
      <c r="P2" s="34" t="s">
        <v>25</v>
      </c>
    </row>
    <row r="3" ht="1.5" customHeight="1"/>
    <row r="4" ht="12.75" customHeight="1" hidden="1"/>
    <row r="5" spans="1:17" ht="45.75" customHeight="1">
      <c r="A5" s="58" t="s">
        <v>0</v>
      </c>
      <c r="B5" s="87" t="s">
        <v>39</v>
      </c>
      <c r="C5" s="88"/>
      <c r="D5" s="89"/>
      <c r="E5" s="58" t="s">
        <v>1</v>
      </c>
      <c r="F5" s="58" t="s">
        <v>2</v>
      </c>
      <c r="G5" s="58"/>
      <c r="H5" s="58" t="s">
        <v>5</v>
      </c>
      <c r="I5" s="84" t="s">
        <v>34</v>
      </c>
      <c r="J5" s="58" t="s">
        <v>15</v>
      </c>
      <c r="K5" s="58"/>
      <c r="L5" s="58"/>
      <c r="M5" s="58"/>
      <c r="N5" s="58"/>
      <c r="O5" s="58" t="s">
        <v>35</v>
      </c>
      <c r="P5" s="58" t="s">
        <v>21</v>
      </c>
      <c r="Q5" s="64"/>
    </row>
    <row r="6" spans="1:17" ht="22.5" customHeight="1">
      <c r="A6" s="58"/>
      <c r="B6" s="90"/>
      <c r="C6" s="91"/>
      <c r="D6" s="92"/>
      <c r="E6" s="58"/>
      <c r="F6" s="25" t="s">
        <v>3</v>
      </c>
      <c r="G6" s="25" t="s">
        <v>4</v>
      </c>
      <c r="H6" s="58"/>
      <c r="I6" s="85"/>
      <c r="J6" s="25">
        <v>2012</v>
      </c>
      <c r="K6" s="25">
        <v>2013</v>
      </c>
      <c r="L6" s="25">
        <v>2014</v>
      </c>
      <c r="M6" s="25">
        <v>2015</v>
      </c>
      <c r="N6" s="25">
        <v>2016</v>
      </c>
      <c r="O6" s="58"/>
      <c r="P6" s="58"/>
      <c r="Q6" s="64"/>
    </row>
    <row r="7" spans="1:16" ht="12.75">
      <c r="A7" s="11">
        <v>1</v>
      </c>
      <c r="B7" s="65">
        <v>2</v>
      </c>
      <c r="C7" s="66"/>
      <c r="D7" s="67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</row>
    <row r="8" spans="1:16" ht="18.75" customHeight="1">
      <c r="A8" s="12" t="s">
        <v>6</v>
      </c>
      <c r="B8" s="94" t="s">
        <v>18</v>
      </c>
      <c r="C8" s="95"/>
      <c r="D8" s="96"/>
      <c r="E8" s="3"/>
      <c r="F8" s="3"/>
      <c r="G8" s="3"/>
      <c r="H8" s="22">
        <f aca="true" t="shared" si="0" ref="H8:O8">SUM(H10,H22)</f>
        <v>14315302</v>
      </c>
      <c r="I8" s="22">
        <f t="shared" si="0"/>
        <v>603174</v>
      </c>
      <c r="J8" s="22">
        <f t="shared" si="0"/>
        <v>2181516</v>
      </c>
      <c r="K8" s="22">
        <f t="shared" si="0"/>
        <v>2390812</v>
      </c>
      <c r="L8" s="22">
        <f t="shared" si="0"/>
        <v>1935200</v>
      </c>
      <c r="M8" s="22">
        <f t="shared" si="0"/>
        <v>1970200</v>
      </c>
      <c r="N8" s="22">
        <f t="shared" si="0"/>
        <v>436200</v>
      </c>
      <c r="O8" s="22">
        <f t="shared" si="0"/>
        <v>4798200</v>
      </c>
      <c r="P8" s="22">
        <f>P10+P22</f>
        <v>4532928</v>
      </c>
    </row>
    <row r="9" spans="1:16" ht="15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</row>
    <row r="10" spans="1:16" ht="12.75">
      <c r="A10" s="13" t="s">
        <v>7</v>
      </c>
      <c r="B10" s="72" t="s">
        <v>9</v>
      </c>
      <c r="C10" s="72"/>
      <c r="D10" s="72"/>
      <c r="E10" s="3"/>
      <c r="F10" s="3"/>
      <c r="G10" s="3"/>
      <c r="H10" s="22">
        <f>H11+H18</f>
        <v>9667700</v>
      </c>
      <c r="I10" s="22">
        <f>I11+I18</f>
        <v>488500</v>
      </c>
      <c r="J10" s="22">
        <f>J11+J18</f>
        <v>956200</v>
      </c>
      <c r="K10" s="22">
        <f aca="true" t="shared" si="1" ref="K10:P10">K11+K18</f>
        <v>976200</v>
      </c>
      <c r="L10" s="22">
        <f t="shared" si="1"/>
        <v>996200</v>
      </c>
      <c r="M10" s="22">
        <f t="shared" si="1"/>
        <v>1016200</v>
      </c>
      <c r="N10" s="22">
        <f t="shared" si="1"/>
        <v>436200</v>
      </c>
      <c r="O10" s="22">
        <f t="shared" si="1"/>
        <v>4798200</v>
      </c>
      <c r="P10" s="22">
        <f t="shared" si="1"/>
        <v>0</v>
      </c>
    </row>
    <row r="11" spans="1:16" ht="16.5" customHeight="1">
      <c r="A11" s="6"/>
      <c r="B11" s="78" t="s">
        <v>13</v>
      </c>
      <c r="C11" s="93" t="s">
        <v>23</v>
      </c>
      <c r="D11" s="93"/>
      <c r="E11" s="3"/>
      <c r="F11" s="3"/>
      <c r="G11" s="3"/>
      <c r="H11" s="22">
        <f aca="true" t="shared" si="2" ref="H11:O11">SUM(H13)</f>
        <v>6979200</v>
      </c>
      <c r="I11" s="22">
        <f t="shared" si="2"/>
        <v>0</v>
      </c>
      <c r="J11" s="22">
        <f t="shared" si="2"/>
        <v>436200</v>
      </c>
      <c r="K11" s="22">
        <f t="shared" si="2"/>
        <v>436200</v>
      </c>
      <c r="L11" s="22">
        <f t="shared" si="2"/>
        <v>436200</v>
      </c>
      <c r="M11" s="22">
        <f t="shared" si="2"/>
        <v>436200</v>
      </c>
      <c r="N11" s="22">
        <f t="shared" si="2"/>
        <v>436200</v>
      </c>
      <c r="O11" s="22">
        <f t="shared" si="2"/>
        <v>4798200</v>
      </c>
      <c r="P11" s="23">
        <v>0</v>
      </c>
    </row>
    <row r="12" spans="1:16" ht="12.75">
      <c r="A12" s="7"/>
      <c r="B12" s="78"/>
      <c r="C12" s="62" t="s">
        <v>11</v>
      </c>
      <c r="D12" s="63"/>
      <c r="E12" s="4"/>
      <c r="F12" s="4"/>
      <c r="G12" s="4"/>
      <c r="H12" s="32"/>
      <c r="I12" s="32"/>
      <c r="J12" s="32"/>
      <c r="K12" s="32"/>
      <c r="L12" s="32"/>
      <c r="M12" s="32"/>
      <c r="N12" s="32"/>
      <c r="O12" s="33"/>
      <c r="P12" s="31"/>
    </row>
    <row r="13" spans="1:16" ht="84" customHeight="1">
      <c r="A13" s="38"/>
      <c r="B13" s="78"/>
      <c r="C13" s="20" t="s">
        <v>12</v>
      </c>
      <c r="D13" s="55" t="s">
        <v>20</v>
      </c>
      <c r="E13" s="2"/>
      <c r="F13" s="1"/>
      <c r="G13" s="1"/>
      <c r="H13" s="22">
        <f aca="true" t="shared" si="3" ref="H13:O13">SUM(H14)</f>
        <v>6979200</v>
      </c>
      <c r="I13" s="22">
        <f t="shared" si="3"/>
        <v>0</v>
      </c>
      <c r="J13" s="22">
        <f t="shared" si="3"/>
        <v>436200</v>
      </c>
      <c r="K13" s="22">
        <f t="shared" si="3"/>
        <v>436200</v>
      </c>
      <c r="L13" s="22">
        <f t="shared" si="3"/>
        <v>436200</v>
      </c>
      <c r="M13" s="22">
        <f t="shared" si="3"/>
        <v>436200</v>
      </c>
      <c r="N13" s="22">
        <f t="shared" si="3"/>
        <v>436200</v>
      </c>
      <c r="O13" s="22">
        <f t="shared" si="3"/>
        <v>4798200</v>
      </c>
      <c r="P13" s="22">
        <v>0</v>
      </c>
    </row>
    <row r="14" spans="1:16" ht="25.5">
      <c r="A14" s="86"/>
      <c r="B14" s="78"/>
      <c r="C14" s="17" t="s">
        <v>19</v>
      </c>
      <c r="D14" s="18" t="s">
        <v>22</v>
      </c>
      <c r="E14" s="39" t="s">
        <v>26</v>
      </c>
      <c r="F14" s="25">
        <v>2008</v>
      </c>
      <c r="G14" s="25">
        <v>2027</v>
      </c>
      <c r="H14" s="31">
        <f aca="true" t="shared" si="4" ref="H14:O14">SUM(H15)</f>
        <v>6979200</v>
      </c>
      <c r="I14" s="31">
        <v>0</v>
      </c>
      <c r="J14" s="31">
        <v>436200</v>
      </c>
      <c r="K14" s="31">
        <f t="shared" si="4"/>
        <v>436200</v>
      </c>
      <c r="L14" s="31">
        <f t="shared" si="4"/>
        <v>436200</v>
      </c>
      <c r="M14" s="31">
        <f t="shared" si="4"/>
        <v>436200</v>
      </c>
      <c r="N14" s="31">
        <f t="shared" si="4"/>
        <v>436200</v>
      </c>
      <c r="O14" s="31">
        <f t="shared" si="4"/>
        <v>4798200</v>
      </c>
      <c r="P14" s="22">
        <v>0</v>
      </c>
    </row>
    <row r="15" spans="1:16" ht="12.75">
      <c r="A15" s="86"/>
      <c r="B15" s="78"/>
      <c r="C15" s="3"/>
      <c r="D15" s="16" t="s">
        <v>16</v>
      </c>
      <c r="E15" s="8"/>
      <c r="F15" s="3"/>
      <c r="G15" s="3"/>
      <c r="H15" s="31">
        <f>SUM(I15,J15,K15,L15,M15,N15,O15)</f>
        <v>6979200</v>
      </c>
      <c r="I15" s="31">
        <v>0</v>
      </c>
      <c r="J15" s="31">
        <v>436200</v>
      </c>
      <c r="K15" s="31">
        <v>436200</v>
      </c>
      <c r="L15" s="31">
        <v>436200</v>
      </c>
      <c r="M15" s="31">
        <v>436200</v>
      </c>
      <c r="N15" s="31">
        <v>436200</v>
      </c>
      <c r="O15" s="31">
        <v>4798200</v>
      </c>
      <c r="P15" s="22">
        <v>0</v>
      </c>
    </row>
    <row r="16" spans="1:16" ht="18.75" customHeight="1">
      <c r="A16" s="86"/>
      <c r="B16" s="45" t="s">
        <v>14</v>
      </c>
      <c r="C16" s="68" t="s">
        <v>27</v>
      </c>
      <c r="D16" s="69"/>
      <c r="E16" s="19"/>
      <c r="F16" s="6"/>
      <c r="G16" s="6"/>
      <c r="H16" s="47"/>
      <c r="I16" s="47"/>
      <c r="J16" s="31"/>
      <c r="K16" s="31"/>
      <c r="L16" s="31"/>
      <c r="M16" s="31"/>
      <c r="N16" s="31"/>
      <c r="O16" s="31"/>
      <c r="P16" s="22"/>
    </row>
    <row r="17" spans="1:16" ht="62.25" customHeight="1">
      <c r="A17" s="86"/>
      <c r="B17" s="70"/>
      <c r="C17" s="52" t="s">
        <v>12</v>
      </c>
      <c r="D17" s="56" t="s">
        <v>42</v>
      </c>
      <c r="E17" s="49"/>
      <c r="F17" s="49"/>
      <c r="G17" s="49"/>
      <c r="H17" s="50"/>
      <c r="I17" s="49"/>
      <c r="J17" s="22"/>
      <c r="K17" s="22"/>
      <c r="L17" s="22"/>
      <c r="M17" s="22"/>
      <c r="N17" s="22"/>
      <c r="O17" s="22"/>
      <c r="P17" s="22"/>
    </row>
    <row r="18" spans="1:16" ht="21.75" customHeight="1">
      <c r="A18" s="86"/>
      <c r="B18" s="70"/>
      <c r="C18" s="41" t="s">
        <v>19</v>
      </c>
      <c r="D18" s="53" t="s">
        <v>37</v>
      </c>
      <c r="E18" s="57" t="s">
        <v>38</v>
      </c>
      <c r="F18" s="48">
        <v>2011</v>
      </c>
      <c r="G18" s="48">
        <v>2012</v>
      </c>
      <c r="H18" s="51">
        <f>H19+H20</f>
        <v>2688500</v>
      </c>
      <c r="I18" s="51">
        <f>I19</f>
        <v>488500</v>
      </c>
      <c r="J18" s="51">
        <f aca="true" t="shared" si="5" ref="J18:O18">J19</f>
        <v>520000</v>
      </c>
      <c r="K18" s="51">
        <f t="shared" si="5"/>
        <v>540000</v>
      </c>
      <c r="L18" s="51">
        <f t="shared" si="5"/>
        <v>560000</v>
      </c>
      <c r="M18" s="51">
        <f t="shared" si="5"/>
        <v>580000</v>
      </c>
      <c r="N18" s="51">
        <f t="shared" si="5"/>
        <v>0</v>
      </c>
      <c r="O18" s="51">
        <f t="shared" si="5"/>
        <v>0</v>
      </c>
      <c r="P18" s="44">
        <f>P19+P20</f>
        <v>0</v>
      </c>
    </row>
    <row r="19" spans="1:16" ht="15.75" customHeight="1">
      <c r="A19" s="86"/>
      <c r="B19" s="70"/>
      <c r="C19" s="3"/>
      <c r="D19" s="5" t="s">
        <v>16</v>
      </c>
      <c r="E19" s="8"/>
      <c r="F19" s="3"/>
      <c r="G19" s="3"/>
      <c r="H19" s="36">
        <f>I19+J19+K19+L19+M19</f>
        <v>2688500</v>
      </c>
      <c r="I19" s="36">
        <v>488500</v>
      </c>
      <c r="J19" s="36">
        <v>520000</v>
      </c>
      <c r="K19" s="36">
        <v>540000</v>
      </c>
      <c r="L19" s="36">
        <v>560000</v>
      </c>
      <c r="M19" s="36">
        <v>580000</v>
      </c>
      <c r="N19" s="35">
        <v>0</v>
      </c>
      <c r="O19" s="36">
        <v>0</v>
      </c>
      <c r="P19" s="36">
        <v>0</v>
      </c>
    </row>
    <row r="20" spans="1:16" ht="12.75">
      <c r="A20" s="86"/>
      <c r="B20" s="71"/>
      <c r="C20" s="3"/>
      <c r="D20" s="9" t="s">
        <v>32</v>
      </c>
      <c r="E20" s="8"/>
      <c r="F20" s="3"/>
      <c r="G20" s="3"/>
      <c r="H20" s="36">
        <f>I20+J20+K20+L20+M20+N20+O20</f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ht="12.75">
      <c r="A21" s="8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12.75">
      <c r="A22" s="13" t="s">
        <v>8</v>
      </c>
      <c r="B22" s="72" t="s">
        <v>10</v>
      </c>
      <c r="C22" s="72"/>
      <c r="D22" s="72"/>
      <c r="E22" s="3"/>
      <c r="F22" s="3"/>
      <c r="G22" s="3"/>
      <c r="H22" s="22">
        <f>H25</f>
        <v>4647602</v>
      </c>
      <c r="I22" s="22">
        <f aca="true" t="shared" si="6" ref="I22:P22">I25</f>
        <v>114674</v>
      </c>
      <c r="J22" s="22">
        <f t="shared" si="6"/>
        <v>1225316</v>
      </c>
      <c r="K22" s="22">
        <f t="shared" si="6"/>
        <v>1414612</v>
      </c>
      <c r="L22" s="22">
        <f t="shared" si="6"/>
        <v>939000</v>
      </c>
      <c r="M22" s="22">
        <f t="shared" si="6"/>
        <v>954000</v>
      </c>
      <c r="N22" s="22">
        <f t="shared" si="6"/>
        <v>0</v>
      </c>
      <c r="O22" s="22">
        <f t="shared" si="6"/>
        <v>0</v>
      </c>
      <c r="P22" s="22">
        <f t="shared" si="6"/>
        <v>4532928</v>
      </c>
    </row>
    <row r="23" spans="1:16" ht="12.75">
      <c r="A23" s="6"/>
      <c r="B23" s="62" t="s">
        <v>11</v>
      </c>
      <c r="C23" s="62"/>
      <c r="D23" s="6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7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</row>
    <row r="25" spans="1:16" ht="18.75" customHeight="1">
      <c r="A25" s="7"/>
      <c r="B25" s="79" t="s">
        <v>13</v>
      </c>
      <c r="C25" s="68" t="s">
        <v>27</v>
      </c>
      <c r="D25" s="68"/>
      <c r="E25" s="28"/>
      <c r="F25" s="28"/>
      <c r="G25" s="28"/>
      <c r="H25" s="22">
        <f>H27+H32</f>
        <v>4647602</v>
      </c>
      <c r="I25" s="22">
        <f aca="true" t="shared" si="7" ref="I25:P25">I27+I32</f>
        <v>114674</v>
      </c>
      <c r="J25" s="22">
        <f t="shared" si="7"/>
        <v>1225316</v>
      </c>
      <c r="K25" s="22">
        <f t="shared" si="7"/>
        <v>1414612</v>
      </c>
      <c r="L25" s="22">
        <f t="shared" si="7"/>
        <v>939000</v>
      </c>
      <c r="M25" s="22">
        <f t="shared" si="7"/>
        <v>954000</v>
      </c>
      <c r="N25" s="22">
        <f t="shared" si="7"/>
        <v>0</v>
      </c>
      <c r="O25" s="22">
        <f t="shared" si="7"/>
        <v>0</v>
      </c>
      <c r="P25" s="22">
        <f t="shared" si="7"/>
        <v>4532928</v>
      </c>
    </row>
    <row r="26" spans="1:16" ht="12.75">
      <c r="A26" s="7"/>
      <c r="B26" s="80"/>
      <c r="C26" s="62" t="s">
        <v>11</v>
      </c>
      <c r="D26" s="63"/>
      <c r="E26" s="4"/>
      <c r="F26" s="4"/>
      <c r="G26" s="4"/>
      <c r="H26" s="32"/>
      <c r="I26" s="32"/>
      <c r="J26" s="32"/>
      <c r="K26" s="32"/>
      <c r="L26" s="32"/>
      <c r="M26" s="32"/>
      <c r="N26" s="32"/>
      <c r="O26" s="33"/>
      <c r="P26" s="33"/>
    </row>
    <row r="27" spans="1:16" s="27" customFormat="1" ht="34.5" customHeight="1">
      <c r="A27" s="26"/>
      <c r="B27" s="80"/>
      <c r="C27" s="24" t="s">
        <v>12</v>
      </c>
      <c r="D27" s="29" t="s">
        <v>28</v>
      </c>
      <c r="E27" s="30"/>
      <c r="F27" s="25"/>
      <c r="G27" s="25"/>
      <c r="H27" s="22">
        <f>H28</f>
        <v>1275000</v>
      </c>
      <c r="I27" s="22">
        <f aca="true" t="shared" si="8" ref="I27:P27">I28</f>
        <v>33794</v>
      </c>
      <c r="J27" s="22">
        <f t="shared" si="8"/>
        <v>750594</v>
      </c>
      <c r="K27" s="22">
        <f t="shared" si="8"/>
        <v>490612</v>
      </c>
      <c r="L27" s="22">
        <f t="shared" si="8"/>
        <v>0</v>
      </c>
      <c r="M27" s="22">
        <f t="shared" si="8"/>
        <v>0</v>
      </c>
      <c r="N27" s="22">
        <f t="shared" si="8"/>
        <v>0</v>
      </c>
      <c r="O27" s="22">
        <f t="shared" si="8"/>
        <v>0</v>
      </c>
      <c r="P27" s="22">
        <f t="shared" si="8"/>
        <v>1241206</v>
      </c>
    </row>
    <row r="28" spans="1:16" ht="29.25" customHeight="1">
      <c r="A28" s="7"/>
      <c r="B28" s="80"/>
      <c r="C28" s="42" t="s">
        <v>19</v>
      </c>
      <c r="D28" s="43" t="s">
        <v>36</v>
      </c>
      <c r="E28" s="25" t="s">
        <v>29</v>
      </c>
      <c r="F28" s="25">
        <v>2011</v>
      </c>
      <c r="G28" s="25">
        <v>2012</v>
      </c>
      <c r="H28" s="22">
        <f aca="true" t="shared" si="9" ref="H28:O28">SUM(H29,H30)</f>
        <v>1275000</v>
      </c>
      <c r="I28" s="22">
        <f t="shared" si="9"/>
        <v>33794</v>
      </c>
      <c r="J28" s="22">
        <f t="shared" si="9"/>
        <v>750594</v>
      </c>
      <c r="K28" s="22">
        <f t="shared" si="9"/>
        <v>490612</v>
      </c>
      <c r="L28" s="22">
        <v>0</v>
      </c>
      <c r="M28" s="23">
        <f t="shared" si="9"/>
        <v>0</v>
      </c>
      <c r="N28" s="23">
        <f t="shared" si="9"/>
        <v>0</v>
      </c>
      <c r="O28" s="23">
        <f t="shared" si="9"/>
        <v>0</v>
      </c>
      <c r="P28" s="22">
        <f>P29+P30</f>
        <v>1241206</v>
      </c>
    </row>
    <row r="29" spans="1:16" ht="12.75">
      <c r="A29" s="7"/>
      <c r="B29" s="80"/>
      <c r="C29" s="3"/>
      <c r="D29" s="5" t="s">
        <v>16</v>
      </c>
      <c r="E29" s="8"/>
      <c r="F29" s="3"/>
      <c r="G29" s="3"/>
      <c r="H29" s="31">
        <f>SUM(I29,J29,K29,L29,M29,N29,O29)</f>
        <v>233260</v>
      </c>
      <c r="I29" s="31">
        <v>33794</v>
      </c>
      <c r="J29" s="31">
        <v>199466</v>
      </c>
      <c r="K29" s="54">
        <v>0</v>
      </c>
      <c r="L29" s="31">
        <v>0</v>
      </c>
      <c r="M29" s="31">
        <v>0</v>
      </c>
      <c r="N29" s="31">
        <v>0</v>
      </c>
      <c r="O29" s="31">
        <v>0</v>
      </c>
      <c r="P29" s="40">
        <f>SUM(O29,N29,M29,L29,K29,J29,)</f>
        <v>199466</v>
      </c>
    </row>
    <row r="30" spans="1:16" ht="12.75">
      <c r="A30" s="7"/>
      <c r="B30" s="80"/>
      <c r="C30" s="3"/>
      <c r="D30" s="9" t="s">
        <v>17</v>
      </c>
      <c r="E30" s="8"/>
      <c r="F30" s="3"/>
      <c r="G30" s="3"/>
      <c r="H30" s="31">
        <f>SUM(I30,J30,K30,L30,M30,N30,O30)</f>
        <v>1041740</v>
      </c>
      <c r="I30" s="31">
        <v>0</v>
      </c>
      <c r="J30" s="31">
        <v>551128</v>
      </c>
      <c r="K30" s="31">
        <v>490612</v>
      </c>
      <c r="L30" s="31">
        <v>0</v>
      </c>
      <c r="M30" s="31">
        <v>0</v>
      </c>
      <c r="N30" s="31">
        <v>0</v>
      </c>
      <c r="O30" s="31">
        <v>0</v>
      </c>
      <c r="P30" s="40">
        <f>SUM(O30,N30,M30,L30,K30,J30,)</f>
        <v>1041740</v>
      </c>
    </row>
    <row r="31" spans="1:16" ht="12.75">
      <c r="A31" s="7"/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s="27" customFormat="1" ht="20.25" customHeight="1">
      <c r="A32" s="38"/>
      <c r="B32" s="37"/>
      <c r="C32" s="24" t="s">
        <v>40</v>
      </c>
      <c r="D32" s="29" t="s">
        <v>41</v>
      </c>
      <c r="E32" s="25"/>
      <c r="F32" s="25"/>
      <c r="G32" s="25"/>
      <c r="H32" s="22">
        <f>H33</f>
        <v>3372602</v>
      </c>
      <c r="I32" s="22">
        <f>I33</f>
        <v>80880</v>
      </c>
      <c r="J32" s="22">
        <f aca="true" t="shared" si="10" ref="J32:O32">J33</f>
        <v>474722</v>
      </c>
      <c r="K32" s="22">
        <f t="shared" si="10"/>
        <v>924000</v>
      </c>
      <c r="L32" s="22">
        <f t="shared" si="10"/>
        <v>939000</v>
      </c>
      <c r="M32" s="22">
        <f t="shared" si="10"/>
        <v>954000</v>
      </c>
      <c r="N32" s="22">
        <f t="shared" si="10"/>
        <v>0</v>
      </c>
      <c r="O32" s="22">
        <f t="shared" si="10"/>
        <v>0</v>
      </c>
      <c r="P32" s="22">
        <f>P33</f>
        <v>3291722</v>
      </c>
    </row>
    <row r="33" spans="1:16" ht="37.5" customHeight="1">
      <c r="A33" s="7"/>
      <c r="B33" s="14"/>
      <c r="C33" s="42" t="s">
        <v>19</v>
      </c>
      <c r="D33" s="29" t="s">
        <v>31</v>
      </c>
      <c r="E33" s="46" t="s">
        <v>33</v>
      </c>
      <c r="F33" s="25">
        <v>2008</v>
      </c>
      <c r="G33" s="25">
        <v>2015</v>
      </c>
      <c r="H33" s="22">
        <f aca="true" t="shared" si="11" ref="H33:O33">SUM(H34)</f>
        <v>3372602</v>
      </c>
      <c r="I33" s="23">
        <v>80880</v>
      </c>
      <c r="J33" s="23">
        <f t="shared" si="11"/>
        <v>474722</v>
      </c>
      <c r="K33" s="23">
        <f t="shared" si="11"/>
        <v>924000</v>
      </c>
      <c r="L33" s="23">
        <f t="shared" si="11"/>
        <v>939000</v>
      </c>
      <c r="M33" s="23">
        <f t="shared" si="11"/>
        <v>954000</v>
      </c>
      <c r="N33" s="23">
        <f t="shared" si="11"/>
        <v>0</v>
      </c>
      <c r="O33" s="23">
        <f t="shared" si="11"/>
        <v>0</v>
      </c>
      <c r="P33" s="22">
        <f>P34</f>
        <v>3291722</v>
      </c>
    </row>
    <row r="34" spans="1:16" ht="12.75">
      <c r="A34" s="7"/>
      <c r="B34" s="14"/>
      <c r="C34" s="3"/>
      <c r="D34" s="5" t="s">
        <v>16</v>
      </c>
      <c r="E34" s="19"/>
      <c r="F34" s="3"/>
      <c r="G34" s="3"/>
      <c r="H34" s="31">
        <f>SUM(I34,J34,K34,L34,M34,N34,O34)</f>
        <v>3372602</v>
      </c>
      <c r="I34" s="31">
        <v>80880</v>
      </c>
      <c r="J34" s="31">
        <v>474722</v>
      </c>
      <c r="K34" s="31">
        <v>924000</v>
      </c>
      <c r="L34" s="31">
        <v>939000</v>
      </c>
      <c r="M34" s="31">
        <v>954000</v>
      </c>
      <c r="N34" s="31">
        <v>0</v>
      </c>
      <c r="O34" s="31">
        <v>0</v>
      </c>
      <c r="P34" s="40">
        <f>J34+K34+L34+M34</f>
        <v>3291722</v>
      </c>
    </row>
    <row r="35" spans="1:16" ht="12.75">
      <c r="A35" s="7"/>
      <c r="B35" s="14"/>
      <c r="C35" s="42"/>
      <c r="D35" s="9" t="s">
        <v>32</v>
      </c>
      <c r="E35" s="39"/>
      <c r="F35" s="25"/>
      <c r="G35" s="25"/>
      <c r="H35" s="22"/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v>0</v>
      </c>
    </row>
    <row r="36" spans="1:16" ht="12.75">
      <c r="A36" s="15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3"/>
    </row>
    <row r="37" ht="27" customHeight="1"/>
    <row r="39" ht="77.25" customHeight="1"/>
    <row r="40" ht="12.75" customHeight="1"/>
    <row r="43" spans="1:16" s="21" customFormat="1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</sheetData>
  <sheetProtection/>
  <mergeCells count="31">
    <mergeCell ref="B8:D8"/>
    <mergeCell ref="B21:P21"/>
    <mergeCell ref="B24:P24"/>
    <mergeCell ref="C31:P31"/>
    <mergeCell ref="I5:I6"/>
    <mergeCell ref="A14:A21"/>
    <mergeCell ref="C25:D25"/>
    <mergeCell ref="B22:D22"/>
    <mergeCell ref="A5:A6"/>
    <mergeCell ref="B5:D6"/>
    <mergeCell ref="C11:D11"/>
    <mergeCell ref="H5:H6"/>
    <mergeCell ref="B23:D23"/>
    <mergeCell ref="F5:G5"/>
    <mergeCell ref="E5:E6"/>
    <mergeCell ref="B36:O36"/>
    <mergeCell ref="N1:P1"/>
    <mergeCell ref="A1:M1"/>
    <mergeCell ref="C12:D12"/>
    <mergeCell ref="B11:B15"/>
    <mergeCell ref="B25:B31"/>
    <mergeCell ref="O5:O6"/>
    <mergeCell ref="A9:P9"/>
    <mergeCell ref="P5:P6"/>
    <mergeCell ref="C26:D26"/>
    <mergeCell ref="Q5:Q6"/>
    <mergeCell ref="B7:D7"/>
    <mergeCell ref="C16:D16"/>
    <mergeCell ref="B17:B20"/>
    <mergeCell ref="B10:D10"/>
    <mergeCell ref="J5:N5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2011-11-15T10:05:25Z</cp:lastPrinted>
  <dcterms:created xsi:type="dcterms:W3CDTF">2010-11-10T13:20:43Z</dcterms:created>
  <dcterms:modified xsi:type="dcterms:W3CDTF">2011-11-15T10:05:44Z</dcterms:modified>
  <cp:category/>
  <cp:version/>
  <cp:contentType/>
  <cp:contentStatus/>
</cp:coreProperties>
</file>