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<sst xmlns="http://schemas.openxmlformats.org/spreadsheetml/2006/main" count="51" uniqueCount="38">
  <si>
    <t>Rodzaj zobowiązania</t>
  </si>
  <si>
    <t>odsetki</t>
  </si>
  <si>
    <t>z tego:</t>
  </si>
  <si>
    <t>raty kapitałowe</t>
  </si>
  <si>
    <t>2012 r.</t>
  </si>
  <si>
    <t>2013 r.</t>
  </si>
  <si>
    <t>wykup obligacji</t>
  </si>
  <si>
    <t>2014 r.</t>
  </si>
  <si>
    <t>2015 r.</t>
  </si>
  <si>
    <t>rata kapitałowa</t>
  </si>
  <si>
    <t>2016 r.</t>
  </si>
  <si>
    <t>2017 r.</t>
  </si>
  <si>
    <t>2018 r.</t>
  </si>
  <si>
    <t>2019 r.</t>
  </si>
  <si>
    <t xml:space="preserve">I. KREDYTY </t>
  </si>
  <si>
    <t>w tym rata kapitałowa podlegająca wyłączeniu na podstawie art. 170 ust. 3 ustawy o finansach publicznych</t>
  </si>
  <si>
    <t>2. Kredyt -  BGK w Opolu na zadanie pn. "Regionalne Centrum Sportowo-Rekreacyjne w Brzegu - przebudowa boiska z zapleczem" 23.160.496 zł</t>
  </si>
  <si>
    <t>2020 r.</t>
  </si>
  <si>
    <t>2021 r.</t>
  </si>
  <si>
    <t>2022 r.</t>
  </si>
  <si>
    <t>2023 r.</t>
  </si>
  <si>
    <t>2024 r.</t>
  </si>
  <si>
    <t>1. Kredyt -  BGK w Opolu na zadania pn. „Rewitalizacja przestrzeni miejskiej centrum miasta Brzeg” w tym w 2007 r. na realizację zadania pn. „Budowa nawierzchni Placu Polonii Amerykańskiej, Placu Niepodległości, Placu Kościelnego”  2.199.500 zł</t>
  </si>
  <si>
    <t>3. Emisja Obligacji - BGK w Warszawie  4.500.000 zł</t>
  </si>
  <si>
    <t>.......................</t>
  </si>
  <si>
    <t>.....................</t>
  </si>
  <si>
    <t>...................................</t>
  </si>
  <si>
    <t>Data</t>
  </si>
  <si>
    <t>Skarbnik</t>
  </si>
  <si>
    <t>Wójt, Burmistrz, Prezydent</t>
  </si>
  <si>
    <t>2025 r.</t>
  </si>
  <si>
    <t>4. Pożyczka - NFOŚiGW w Warszawie "Termomodernizacja budynków użyteczności publicznej, przedszkoli i gimnazjów" 6.150.600 zł</t>
  </si>
  <si>
    <t>5. Kredyt długoterminowy na finansowanie planowanego deficytu budżetu w 2011 r. - do 1.500.000 zł</t>
  </si>
  <si>
    <t>Niespłacone zobowiązania do dnia 31.12.2011r.</t>
  </si>
  <si>
    <t xml:space="preserve">Zobowiązania finansowe Gminy Miasto Brzeg </t>
  </si>
  <si>
    <t>Razem; (1+2+3+4+5) z tego:</t>
  </si>
  <si>
    <t>Załącznik 1 do objaśnień</t>
  </si>
  <si>
    <t xml:space="preserve">w złotych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</si>
</sst>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[$-415]d\ mmmm\ yyyy"/>
    <numFmt numFmtId="167" formatCode="#,##0\ &quot;zł&quot;"/>
    <numFmt numFmtId="168" formatCode="#,##0.00\ &quot;zł&quot;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5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21" fillId="0" borderId="0" xfId="51" applyFont="1" applyBorder="1" applyAlignment="1">
      <alignment vertical="center"/>
      <protection/>
    </xf>
    <xf numFmtId="0" fontId="0" fillId="0" borderId="0" xfId="0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6" fillId="0" borderId="16" xfId="51" applyFont="1" applyBorder="1" applyAlignment="1">
      <alignment horizontal="center"/>
      <protection/>
    </xf>
    <xf numFmtId="0" fontId="22" fillId="0" borderId="17" xfId="51" applyFont="1" applyBorder="1" applyAlignment="1">
      <alignment vertical="center"/>
      <protection/>
    </xf>
    <xf numFmtId="0" fontId="22" fillId="0" borderId="18" xfId="51" applyFont="1" applyBorder="1">
      <alignment/>
      <protection/>
    </xf>
    <xf numFmtId="3" fontId="22" fillId="24" borderId="16" xfId="51" applyNumberFormat="1" applyFont="1" applyFill="1" applyBorder="1" applyAlignment="1">
      <alignment horizontal="right"/>
      <protection/>
    </xf>
    <xf numFmtId="3" fontId="22" fillId="24" borderId="19" xfId="51" applyNumberFormat="1" applyFont="1" applyFill="1" applyBorder="1" applyAlignment="1">
      <alignment horizontal="right"/>
      <protection/>
    </xf>
    <xf numFmtId="0" fontId="6" fillId="0" borderId="20" xfId="51" applyFont="1" applyBorder="1">
      <alignment/>
      <protection/>
    </xf>
    <xf numFmtId="3" fontId="6" fillId="0" borderId="20" xfId="51" applyNumberFormat="1" applyFont="1" applyBorder="1" applyAlignment="1">
      <alignment horizontal="right"/>
      <protection/>
    </xf>
    <xf numFmtId="3" fontId="6" fillId="0" borderId="21" xfId="51" applyNumberFormat="1" applyFont="1" applyBorder="1" applyAlignment="1">
      <alignment horizontal="right"/>
      <protection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6" fillId="0" borderId="25" xfId="51" applyFont="1" applyBorder="1">
      <alignment/>
      <protection/>
    </xf>
    <xf numFmtId="3" fontId="6" fillId="0" borderId="25" xfId="51" applyNumberFormat="1" applyFont="1" applyBorder="1" applyAlignment="1">
      <alignment horizontal="right"/>
      <protection/>
    </xf>
    <xf numFmtId="3" fontId="0" fillId="0" borderId="25" xfId="42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6" fillId="0" borderId="28" xfId="51" applyFont="1" applyBorder="1">
      <alignment/>
      <protection/>
    </xf>
    <xf numFmtId="3" fontId="6" fillId="0" borderId="28" xfId="51" applyNumberFormat="1" applyFont="1" applyBorder="1" applyAlignment="1">
      <alignment horizontal="right"/>
      <protection/>
    </xf>
    <xf numFmtId="3" fontId="6" fillId="0" borderId="28" xfId="51" applyNumberFormat="1" applyFont="1" applyBorder="1" applyAlignment="1">
      <alignment horizontal="center"/>
      <protection/>
    </xf>
    <xf numFmtId="3" fontId="6" fillId="0" borderId="29" xfId="51" applyNumberFormat="1" applyFont="1" applyBorder="1" applyAlignment="1">
      <alignment horizontal="center"/>
      <protection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6" fillId="0" borderId="33" xfId="51" applyNumberFormat="1" applyFont="1" applyBorder="1" applyAlignment="1">
      <alignment horizontal="right"/>
      <protection/>
    </xf>
    <xf numFmtId="3" fontId="0" fillId="0" borderId="26" xfId="0" applyNumberFormat="1" applyFont="1" applyFill="1" applyBorder="1" applyAlignment="1">
      <alignment horizontal="right"/>
    </xf>
    <xf numFmtId="3" fontId="6" fillId="0" borderId="29" xfId="51" applyNumberFormat="1" applyFont="1" applyBorder="1" applyAlignment="1">
      <alignment horizontal="right"/>
      <protection/>
    </xf>
    <xf numFmtId="3" fontId="6" fillId="0" borderId="34" xfId="51" applyNumberFormat="1" applyFont="1" applyBorder="1" applyAlignment="1">
      <alignment horizontal="right"/>
      <protection/>
    </xf>
    <xf numFmtId="0" fontId="22" fillId="0" borderId="35" xfId="51" applyFont="1" applyBorder="1" applyAlignment="1">
      <alignment horizontal="left" wrapText="1"/>
      <protection/>
    </xf>
    <xf numFmtId="3" fontId="22" fillId="0" borderId="35" xfId="51" applyNumberFormat="1" applyFont="1" applyBorder="1" applyAlignment="1">
      <alignment/>
      <protection/>
    </xf>
    <xf numFmtId="3" fontId="22" fillId="0" borderId="36" xfId="51" applyNumberFormat="1" applyFont="1" applyBorder="1" applyAlignment="1">
      <alignment/>
      <protection/>
    </xf>
    <xf numFmtId="3" fontId="6" fillId="0" borderId="20" xfId="51" applyNumberFormat="1" applyFont="1" applyBorder="1" applyAlignment="1">
      <alignment/>
      <protection/>
    </xf>
    <xf numFmtId="3" fontId="6" fillId="0" borderId="21" xfId="51" applyNumberFormat="1" applyFont="1" applyBorder="1" applyAlignment="1">
      <alignment/>
      <protection/>
    </xf>
    <xf numFmtId="3" fontId="6" fillId="0" borderId="23" xfId="51" applyNumberFormat="1" applyFont="1" applyBorder="1" applyAlignment="1">
      <alignment/>
      <protection/>
    </xf>
    <xf numFmtId="3" fontId="6" fillId="0" borderId="24" xfId="51" applyNumberFormat="1" applyFont="1" applyBorder="1" applyAlignment="1">
      <alignment/>
      <protection/>
    </xf>
    <xf numFmtId="3" fontId="6" fillId="0" borderId="33" xfId="51" applyNumberFormat="1" applyFont="1" applyBorder="1" applyAlignment="1">
      <alignment/>
      <protection/>
    </xf>
    <xf numFmtId="3" fontId="6" fillId="0" borderId="25" xfId="51" applyNumberFormat="1" applyFont="1" applyBorder="1" applyAlignment="1">
      <alignment/>
      <protection/>
    </xf>
    <xf numFmtId="3" fontId="6" fillId="0" borderId="25" xfId="51" applyNumberFormat="1" applyFont="1" applyFill="1" applyBorder="1" applyAlignment="1">
      <alignment/>
      <protection/>
    </xf>
    <xf numFmtId="3" fontId="6" fillId="0" borderId="37" xfId="51" applyNumberFormat="1" applyFont="1" applyBorder="1" applyAlignment="1">
      <alignment/>
      <protection/>
    </xf>
    <xf numFmtId="3" fontId="6" fillId="0" borderId="26" xfId="51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3" fontId="6" fillId="0" borderId="38" xfId="51" applyNumberFormat="1" applyFont="1" applyBorder="1" applyAlignment="1">
      <alignment horizontal="center"/>
      <protection/>
    </xf>
    <xf numFmtId="3" fontId="6" fillId="0" borderId="39" xfId="51" applyNumberFormat="1" applyFont="1" applyBorder="1" applyAlignment="1">
      <alignment horizontal="center"/>
      <protection/>
    </xf>
    <xf numFmtId="3" fontId="6" fillId="0" borderId="28" xfId="51" applyNumberFormat="1" applyFont="1" applyBorder="1" applyAlignment="1">
      <alignment/>
      <protection/>
    </xf>
    <xf numFmtId="3" fontId="6" fillId="0" borderId="28" xfId="51" applyNumberFormat="1" applyFont="1" applyFill="1" applyBorder="1" applyAlignment="1">
      <alignment/>
      <protection/>
    </xf>
    <xf numFmtId="3" fontId="6" fillId="0" borderId="29" xfId="51" applyNumberFormat="1" applyFont="1" applyBorder="1" applyAlignment="1">
      <alignment/>
      <protection/>
    </xf>
    <xf numFmtId="3" fontId="6" fillId="0" borderId="40" xfId="51" applyNumberFormat="1" applyFont="1" applyBorder="1" applyAlignment="1">
      <alignment/>
      <protection/>
    </xf>
    <xf numFmtId="3" fontId="6" fillId="0" borderId="20" xfId="51" applyNumberFormat="1" applyFont="1" applyBorder="1" applyAlignment="1">
      <alignment horizontal="center"/>
      <protection/>
    </xf>
    <xf numFmtId="3" fontId="0" fillId="0" borderId="41" xfId="0" applyNumberFormat="1" applyFont="1" applyBorder="1" applyAlignment="1">
      <alignment horizontal="right"/>
    </xf>
    <xf numFmtId="3" fontId="6" fillId="0" borderId="42" xfId="51" applyNumberFormat="1" applyFont="1" applyBorder="1" applyAlignment="1">
      <alignment horizontal="right"/>
      <protection/>
    </xf>
    <xf numFmtId="3" fontId="6" fillId="0" borderId="43" xfId="51" applyNumberFormat="1" applyFont="1" applyBorder="1" applyAlignment="1">
      <alignment horizontal="right"/>
      <protection/>
    </xf>
    <xf numFmtId="3" fontId="0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/>
    </xf>
    <xf numFmtId="3" fontId="6" fillId="0" borderId="44" xfId="51" applyNumberFormat="1" applyFont="1" applyBorder="1" applyAlignment="1">
      <alignment/>
      <protection/>
    </xf>
    <xf numFmtId="0" fontId="22" fillId="0" borderId="18" xfId="51" applyFont="1" applyBorder="1" applyAlignment="1">
      <alignment wrapText="1"/>
      <protection/>
    </xf>
    <xf numFmtId="3" fontId="22" fillId="0" borderId="18" xfId="51" applyNumberFormat="1" applyFont="1" applyBorder="1" applyAlignment="1">
      <alignment horizontal="right"/>
      <protection/>
    </xf>
    <xf numFmtId="0" fontId="22" fillId="0" borderId="18" xfId="51" applyFont="1" applyBorder="1">
      <alignment/>
      <protection/>
    </xf>
    <xf numFmtId="0" fontId="22" fillId="24" borderId="45" xfId="51" applyFont="1" applyFill="1" applyBorder="1" applyAlignment="1">
      <alignment horizontal="left" wrapText="1"/>
      <protection/>
    </xf>
    <xf numFmtId="0" fontId="22" fillId="24" borderId="18" xfId="51" applyFont="1" applyFill="1" applyBorder="1" applyAlignment="1">
      <alignment horizontal="left" wrapText="1"/>
      <protection/>
    </xf>
    <xf numFmtId="0" fontId="23" fillId="0" borderId="46" xfId="0" applyFont="1" applyFill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3" fontId="22" fillId="24" borderId="45" xfId="51" applyNumberFormat="1" applyFont="1" applyFill="1" applyBorder="1" applyAlignment="1">
      <alignment horizontal="right"/>
      <protection/>
    </xf>
    <xf numFmtId="3" fontId="22" fillId="24" borderId="18" xfId="51" applyNumberFormat="1" applyFont="1" applyFill="1" applyBorder="1" applyAlignment="1">
      <alignment horizontal="right"/>
      <protection/>
    </xf>
    <xf numFmtId="3" fontId="0" fillId="0" borderId="18" xfId="0" applyNumberFormat="1" applyFont="1" applyBorder="1" applyAlignment="1">
      <alignment/>
    </xf>
    <xf numFmtId="3" fontId="22" fillId="24" borderId="16" xfId="51" applyNumberFormat="1" applyFont="1" applyFill="1" applyBorder="1" applyAlignment="1">
      <alignment horizontal="right"/>
      <protection/>
    </xf>
    <xf numFmtId="3" fontId="22" fillId="24" borderId="19" xfId="51" applyNumberFormat="1" applyFont="1" applyFill="1" applyBorder="1" applyAlignment="1">
      <alignment horizontal="right"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46" xfId="51" applyFont="1" applyBorder="1" applyAlignment="1">
      <alignment horizontal="center" vertical="center"/>
      <protection/>
    </xf>
    <xf numFmtId="0" fontId="6" fillId="0" borderId="48" xfId="51" applyFont="1" applyBorder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6" fillId="0" borderId="0" xfId="51" applyAlignment="1">
      <alignment/>
      <protection/>
    </xf>
    <xf numFmtId="0" fontId="22" fillId="0" borderId="45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18" xfId="51" applyFont="1" applyBorder="1" applyAlignment="1">
      <alignment horizontal="center" vertical="center" wrapText="1"/>
      <protection/>
    </xf>
    <xf numFmtId="0" fontId="22" fillId="0" borderId="45" xfId="51" applyFont="1" applyBorder="1" applyAlignment="1">
      <alignment horizontal="center" vertical="center"/>
      <protection/>
    </xf>
    <xf numFmtId="0" fontId="22" fillId="0" borderId="18" xfId="51" applyFont="1" applyBorder="1" applyAlignment="1">
      <alignment horizontal="center" vertical="center"/>
      <protection/>
    </xf>
    <xf numFmtId="0" fontId="24" fillId="0" borderId="4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E1">
      <selection activeCell="P14" sqref="P14"/>
    </sheetView>
  </sheetViews>
  <sheetFormatPr defaultColWidth="9.140625" defaultRowHeight="12.75"/>
  <cols>
    <col min="1" max="1" width="30.7109375" style="0" customWidth="1"/>
    <col min="2" max="2" width="14.140625" style="0" customWidth="1"/>
    <col min="3" max="3" width="12.28125" style="0" customWidth="1"/>
    <col min="4" max="4" width="12.140625" style="0" customWidth="1"/>
    <col min="5" max="5" width="11.8515625" style="0" customWidth="1"/>
    <col min="6" max="6" width="12.7109375" style="0" customWidth="1"/>
    <col min="7" max="7" width="14.28125" style="0" customWidth="1"/>
    <col min="8" max="8" width="12.421875" style="0" customWidth="1"/>
    <col min="9" max="9" width="12.28125" style="0" customWidth="1"/>
    <col min="10" max="10" width="12.421875" style="0" customWidth="1"/>
    <col min="11" max="12" width="12.57421875" style="0" customWidth="1"/>
    <col min="13" max="13" width="12.140625" style="0" customWidth="1"/>
    <col min="14" max="14" width="12.421875" style="0" customWidth="1"/>
    <col min="15" max="15" width="12.140625" style="0" customWidth="1"/>
    <col min="16" max="16" width="13.00390625" style="0" customWidth="1"/>
    <col min="17" max="17" width="14.00390625" style="0" customWidth="1"/>
    <col min="18" max="23" width="9.140625" style="0" customWidth="1"/>
  </cols>
  <sheetData>
    <row r="1" spans="1:17" ht="15.75">
      <c r="A1" s="86" t="s">
        <v>34</v>
      </c>
      <c r="B1" s="86"/>
      <c r="C1" s="87"/>
      <c r="D1" s="87"/>
      <c r="E1" s="87"/>
      <c r="F1" s="1"/>
      <c r="G1" s="1"/>
      <c r="H1" s="1"/>
      <c r="I1" s="1"/>
      <c r="P1" s="97" t="s">
        <v>36</v>
      </c>
      <c r="Q1" s="97"/>
    </row>
    <row r="2" spans="1:17" ht="13.5" thickBot="1">
      <c r="A2" s="1"/>
      <c r="B2" s="1"/>
      <c r="C2" s="1"/>
      <c r="D2" s="1"/>
      <c r="E2" s="1"/>
      <c r="F2" s="1"/>
      <c r="G2" s="1"/>
      <c r="H2" s="1"/>
      <c r="I2" s="1"/>
      <c r="Q2" t="s">
        <v>37</v>
      </c>
    </row>
    <row r="3" spans="1:23" ht="30" customHeight="1" thickBot="1">
      <c r="A3" s="13"/>
      <c r="B3" s="88" t="s">
        <v>33</v>
      </c>
      <c r="C3" s="83"/>
      <c r="D3" s="83"/>
      <c r="E3" s="83"/>
      <c r="F3" s="83"/>
      <c r="G3" s="83"/>
      <c r="H3" s="83"/>
      <c r="I3" s="84"/>
      <c r="J3" s="83"/>
      <c r="K3" s="83"/>
      <c r="L3" s="83"/>
      <c r="M3" s="83"/>
      <c r="N3" s="83"/>
      <c r="O3" s="83"/>
      <c r="P3" s="83"/>
      <c r="Q3" s="85"/>
      <c r="R3" s="5"/>
      <c r="S3" s="5"/>
      <c r="T3" s="5"/>
      <c r="U3" s="5"/>
      <c r="V3" s="5"/>
      <c r="W3" s="5"/>
    </row>
    <row r="4" spans="1:23" ht="39" customHeight="1" thickBot="1">
      <c r="A4" s="14" t="s">
        <v>0</v>
      </c>
      <c r="B4" s="89"/>
      <c r="C4" s="88" t="s">
        <v>4</v>
      </c>
      <c r="D4" s="91" t="s">
        <v>5</v>
      </c>
      <c r="E4" s="91" t="s">
        <v>7</v>
      </c>
      <c r="F4" s="91" t="s">
        <v>8</v>
      </c>
      <c r="G4" s="91" t="s">
        <v>10</v>
      </c>
      <c r="H4" s="91" t="s">
        <v>11</v>
      </c>
      <c r="I4" s="91" t="s">
        <v>12</v>
      </c>
      <c r="J4" s="93" t="s">
        <v>13</v>
      </c>
      <c r="K4" s="91" t="s">
        <v>17</v>
      </c>
      <c r="L4" s="91" t="s">
        <v>18</v>
      </c>
      <c r="M4" s="91" t="s">
        <v>19</v>
      </c>
      <c r="N4" s="91" t="s">
        <v>20</v>
      </c>
      <c r="O4" s="91" t="s">
        <v>21</v>
      </c>
      <c r="P4" s="91" t="s">
        <v>30</v>
      </c>
      <c r="Q4" s="95" t="s">
        <v>10</v>
      </c>
      <c r="R4" s="6"/>
      <c r="S4" s="6"/>
      <c r="T4" s="6"/>
      <c r="U4" s="6"/>
      <c r="V4" s="6"/>
      <c r="W4" s="6"/>
    </row>
    <row r="5" spans="1:23" ht="13.5" hidden="1" thickBot="1">
      <c r="A5" s="15" t="s">
        <v>14</v>
      </c>
      <c r="B5" s="90"/>
      <c r="C5" s="90"/>
      <c r="D5" s="92"/>
      <c r="E5" s="92"/>
      <c r="F5" s="92"/>
      <c r="G5" s="92"/>
      <c r="H5" s="92"/>
      <c r="I5" s="92"/>
      <c r="J5" s="94"/>
      <c r="K5" s="92"/>
      <c r="L5" s="92"/>
      <c r="M5" s="92"/>
      <c r="N5" s="92"/>
      <c r="O5" s="92"/>
      <c r="P5" s="92"/>
      <c r="Q5" s="96"/>
      <c r="R5" s="6"/>
      <c r="S5" s="6"/>
      <c r="T5" s="6"/>
      <c r="U5" s="6"/>
      <c r="V5" s="6"/>
      <c r="W5" s="6"/>
    </row>
    <row r="6" spans="1:23" ht="12.75" customHeight="1">
      <c r="A6" s="73" t="s">
        <v>22</v>
      </c>
      <c r="B6" s="78">
        <f>B9+B10</f>
        <v>2783590</v>
      </c>
      <c r="C6" s="78">
        <f aca="true" t="shared" si="0" ref="C6:H6">C9+C10</f>
        <v>330420</v>
      </c>
      <c r="D6" s="78">
        <f t="shared" si="0"/>
        <v>317840</v>
      </c>
      <c r="E6" s="78">
        <f t="shared" si="0"/>
        <v>306520</v>
      </c>
      <c r="F6" s="78">
        <f t="shared" si="0"/>
        <v>295370</v>
      </c>
      <c r="G6" s="78">
        <f t="shared" si="0"/>
        <v>284170</v>
      </c>
      <c r="H6" s="78">
        <f t="shared" si="0"/>
        <v>272600</v>
      </c>
      <c r="I6" s="16"/>
      <c r="J6" s="81">
        <f aca="true" t="shared" si="1" ref="J6:Q6">J9+J10</f>
        <v>249730</v>
      </c>
      <c r="K6" s="81">
        <f t="shared" si="1"/>
        <v>238450</v>
      </c>
      <c r="L6" s="81">
        <f t="shared" si="1"/>
        <v>227060</v>
      </c>
      <c r="M6" s="81">
        <f t="shared" si="1"/>
        <v>0</v>
      </c>
      <c r="N6" s="81">
        <f t="shared" si="1"/>
        <v>0</v>
      </c>
      <c r="O6" s="78">
        <v>0</v>
      </c>
      <c r="P6" s="78">
        <v>0</v>
      </c>
      <c r="Q6" s="78">
        <f t="shared" si="1"/>
        <v>0</v>
      </c>
      <c r="R6" s="6"/>
      <c r="S6" s="6"/>
      <c r="T6" s="6"/>
      <c r="U6" s="6"/>
      <c r="V6" s="6"/>
      <c r="W6" s="6"/>
    </row>
    <row r="7" spans="1:23" ht="105" customHeight="1" thickBot="1">
      <c r="A7" s="74"/>
      <c r="B7" s="79"/>
      <c r="C7" s="79"/>
      <c r="D7" s="79"/>
      <c r="E7" s="79"/>
      <c r="F7" s="79"/>
      <c r="G7" s="79"/>
      <c r="H7" s="79"/>
      <c r="I7" s="17">
        <f>I9+K19</f>
        <v>219950</v>
      </c>
      <c r="J7" s="82"/>
      <c r="K7" s="82"/>
      <c r="L7" s="82"/>
      <c r="M7" s="82"/>
      <c r="N7" s="82"/>
      <c r="O7" s="79"/>
      <c r="P7" s="79"/>
      <c r="Q7" s="79"/>
      <c r="R7" s="6"/>
      <c r="S7" s="6"/>
      <c r="T7" s="6"/>
      <c r="U7" s="6"/>
      <c r="V7" s="6"/>
      <c r="W7" s="6"/>
    </row>
    <row r="8" spans="1:23" ht="12.75">
      <c r="A8" s="18" t="s">
        <v>2</v>
      </c>
      <c r="B8" s="19"/>
      <c r="C8" s="19"/>
      <c r="D8" s="19"/>
      <c r="E8" s="19"/>
      <c r="F8" s="19"/>
      <c r="G8" s="19"/>
      <c r="H8" s="19"/>
      <c r="I8" s="20"/>
      <c r="J8" s="21"/>
      <c r="K8" s="22"/>
      <c r="L8" s="23"/>
      <c r="M8" s="23"/>
      <c r="N8" s="23"/>
      <c r="O8" s="67"/>
      <c r="P8" s="67"/>
      <c r="Q8" s="67"/>
      <c r="R8" s="6"/>
      <c r="S8" s="6"/>
      <c r="T8" s="6"/>
      <c r="U8" s="6"/>
      <c r="V8" s="6"/>
      <c r="W8" s="6"/>
    </row>
    <row r="9" spans="1:23" ht="12.75">
      <c r="A9" s="24" t="s">
        <v>3</v>
      </c>
      <c r="B9" s="25">
        <f>C9+D9+E9+F9+G9+H9+I9+J9+K9+L9</f>
        <v>2199500</v>
      </c>
      <c r="C9" s="27">
        <v>219950</v>
      </c>
      <c r="D9" s="27">
        <v>219950</v>
      </c>
      <c r="E9" s="27">
        <v>219950</v>
      </c>
      <c r="F9" s="27">
        <v>219950</v>
      </c>
      <c r="G9" s="27">
        <v>219950</v>
      </c>
      <c r="H9" s="27">
        <v>219950</v>
      </c>
      <c r="I9" s="27">
        <v>219950</v>
      </c>
      <c r="J9" s="28">
        <v>219950</v>
      </c>
      <c r="K9" s="28">
        <v>219950</v>
      </c>
      <c r="L9" s="28">
        <v>219950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6"/>
      <c r="S9" s="6"/>
      <c r="T9" s="6"/>
      <c r="U9" s="6"/>
      <c r="V9" s="6"/>
      <c r="W9" s="6"/>
    </row>
    <row r="10" spans="1:23" ht="12.75">
      <c r="A10" s="24" t="s">
        <v>1</v>
      </c>
      <c r="B10" s="25">
        <f>C10+D10+E10+F10+G10+H10+I10+J10+K10+L10</f>
        <v>584090</v>
      </c>
      <c r="C10" s="27">
        <v>110470</v>
      </c>
      <c r="D10" s="27">
        <v>97890</v>
      </c>
      <c r="E10" s="27">
        <v>86570</v>
      </c>
      <c r="F10" s="27">
        <v>75420</v>
      </c>
      <c r="G10" s="27">
        <v>64220</v>
      </c>
      <c r="H10" s="27">
        <v>52650</v>
      </c>
      <c r="I10" s="27">
        <v>41480</v>
      </c>
      <c r="J10" s="28">
        <v>29780</v>
      </c>
      <c r="K10" s="29">
        <v>18500</v>
      </c>
      <c r="L10" s="27">
        <v>7110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6"/>
      <c r="S10" s="6"/>
      <c r="T10" s="6"/>
      <c r="U10" s="6"/>
      <c r="V10" s="6"/>
      <c r="W10" s="6"/>
    </row>
    <row r="11" spans="1:23" ht="13.5" thickBot="1">
      <c r="A11" s="30"/>
      <c r="B11" s="31"/>
      <c r="C11" s="32"/>
      <c r="D11" s="32"/>
      <c r="E11" s="32"/>
      <c r="F11" s="32"/>
      <c r="G11" s="32"/>
      <c r="H11" s="32"/>
      <c r="I11" s="33"/>
      <c r="J11" s="34"/>
      <c r="K11" s="35"/>
      <c r="L11" s="36"/>
      <c r="M11" s="36"/>
      <c r="N11" s="36"/>
      <c r="O11" s="68"/>
      <c r="P11" s="68"/>
      <c r="Q11" s="68"/>
      <c r="R11" s="6"/>
      <c r="S11" s="6"/>
      <c r="T11" s="6"/>
      <c r="U11" s="6"/>
      <c r="V11" s="6"/>
      <c r="W11" s="6"/>
    </row>
    <row r="12" spans="1:23" ht="12.75">
      <c r="A12" s="73" t="s">
        <v>16</v>
      </c>
      <c r="B12" s="78">
        <f>B15+B16</f>
        <v>29530387</v>
      </c>
      <c r="C12" s="78">
        <f>C15+C16</f>
        <v>3086790</v>
      </c>
      <c r="D12" s="78">
        <f>D15+D16</f>
        <v>2972800</v>
      </c>
      <c r="E12" s="78">
        <f>E15+E16</f>
        <v>2865290</v>
      </c>
      <c r="F12" s="78">
        <f>F15+F16</f>
        <v>2741847</v>
      </c>
      <c r="G12" s="78">
        <f>G15+F16</f>
        <v>2741847</v>
      </c>
      <c r="H12" s="78">
        <f>H15+G16</f>
        <v>2628770</v>
      </c>
      <c r="I12" s="16"/>
      <c r="J12" s="78">
        <f aca="true" t="shared" si="2" ref="J12:Q12">J15+J16</f>
        <v>2290180</v>
      </c>
      <c r="K12" s="78">
        <f t="shared" si="2"/>
        <v>2177780</v>
      </c>
      <c r="L12" s="78">
        <f t="shared" si="2"/>
        <v>2061340</v>
      </c>
      <c r="M12" s="78">
        <f t="shared" si="2"/>
        <v>1948780</v>
      </c>
      <c r="N12" s="78">
        <f t="shared" si="2"/>
        <v>1835080</v>
      </c>
      <c r="O12" s="78">
        <f t="shared" si="2"/>
        <v>1721632</v>
      </c>
      <c r="P12" s="78">
        <f t="shared" si="2"/>
        <v>0</v>
      </c>
      <c r="Q12" s="78">
        <f t="shared" si="2"/>
        <v>0</v>
      </c>
      <c r="R12" s="6"/>
      <c r="S12" s="6"/>
      <c r="T12" s="6"/>
      <c r="U12" s="6"/>
      <c r="V12" s="6"/>
      <c r="W12" s="6"/>
    </row>
    <row r="13" spans="1:23" ht="54" customHeight="1" thickBot="1">
      <c r="A13" s="74"/>
      <c r="B13" s="80"/>
      <c r="C13" s="80"/>
      <c r="D13" s="79"/>
      <c r="E13" s="79"/>
      <c r="F13" s="79"/>
      <c r="G13" s="79"/>
      <c r="H13" s="79"/>
      <c r="I13" s="17">
        <f>I15+I16</f>
        <v>2404030</v>
      </c>
      <c r="J13" s="79"/>
      <c r="K13" s="79"/>
      <c r="L13" s="79"/>
      <c r="M13" s="79"/>
      <c r="N13" s="79"/>
      <c r="O13" s="79"/>
      <c r="P13" s="79"/>
      <c r="Q13" s="79"/>
      <c r="R13" s="6"/>
      <c r="S13" s="6"/>
      <c r="T13" s="6"/>
      <c r="U13" s="6"/>
      <c r="V13" s="6"/>
      <c r="W13" s="6"/>
    </row>
    <row r="14" spans="1:23" ht="12.75">
      <c r="A14" s="18" t="s">
        <v>2</v>
      </c>
      <c r="B14" s="19"/>
      <c r="C14" s="19"/>
      <c r="D14" s="19"/>
      <c r="E14" s="19"/>
      <c r="F14" s="19"/>
      <c r="G14" s="19"/>
      <c r="H14" s="19"/>
      <c r="I14" s="20"/>
      <c r="J14" s="20"/>
      <c r="K14" s="19"/>
      <c r="L14" s="19"/>
      <c r="M14" s="19"/>
      <c r="N14" s="19"/>
      <c r="O14" s="65"/>
      <c r="P14" s="65"/>
      <c r="Q14" s="37"/>
      <c r="R14" s="6"/>
      <c r="S14" s="6"/>
      <c r="T14" s="6"/>
      <c r="U14" s="6"/>
      <c r="V14" s="6"/>
      <c r="W14" s="6"/>
    </row>
    <row r="15" spans="1:23" ht="12.75">
      <c r="A15" s="24" t="s">
        <v>3</v>
      </c>
      <c r="B15" s="25">
        <f>C15+D15+E15+F15+G15+H15+I15+J15+K15+L15+M15+N15+Q15</f>
        <v>19902240</v>
      </c>
      <c r="C15" s="27">
        <v>1658520</v>
      </c>
      <c r="D15" s="27">
        <v>1658520</v>
      </c>
      <c r="E15" s="27">
        <v>1658520</v>
      </c>
      <c r="F15" s="27">
        <v>1658520</v>
      </c>
      <c r="G15" s="27">
        <v>1658520</v>
      </c>
      <c r="H15" s="27">
        <v>1658520</v>
      </c>
      <c r="I15" s="27">
        <v>1658520</v>
      </c>
      <c r="J15" s="64">
        <v>1658520</v>
      </c>
      <c r="K15" s="27">
        <v>1658520</v>
      </c>
      <c r="L15" s="27">
        <v>1658520</v>
      </c>
      <c r="M15" s="27">
        <v>1658520</v>
      </c>
      <c r="N15" s="27">
        <v>1658520</v>
      </c>
      <c r="O15" s="27">
        <v>1658542</v>
      </c>
      <c r="P15" s="27">
        <v>0</v>
      </c>
      <c r="Q15" s="28">
        <v>0</v>
      </c>
      <c r="R15" s="6"/>
      <c r="S15" s="6"/>
      <c r="T15" s="6"/>
      <c r="U15" s="6"/>
      <c r="V15" s="6"/>
      <c r="W15" s="6"/>
    </row>
    <row r="16" spans="1:23" ht="12.75">
      <c r="A16" s="24" t="s">
        <v>1</v>
      </c>
      <c r="B16" s="25">
        <f>C16+D16+E16+F16+G16+H16+I16+J16+K16+L16+M16+N16+Q16</f>
        <v>9628147</v>
      </c>
      <c r="C16" s="27">
        <v>1428270</v>
      </c>
      <c r="D16" s="27">
        <v>1314280</v>
      </c>
      <c r="E16" s="27">
        <v>1206770</v>
      </c>
      <c r="F16" s="27">
        <v>1083327</v>
      </c>
      <c r="G16" s="27">
        <v>970250</v>
      </c>
      <c r="H16" s="27">
        <v>859180</v>
      </c>
      <c r="I16" s="27">
        <v>745510</v>
      </c>
      <c r="J16" s="38">
        <v>631660</v>
      </c>
      <c r="K16" s="27">
        <v>519260</v>
      </c>
      <c r="L16" s="27">
        <v>402820</v>
      </c>
      <c r="M16" s="27">
        <v>290260</v>
      </c>
      <c r="N16" s="27">
        <v>176560</v>
      </c>
      <c r="O16" s="27">
        <v>63090</v>
      </c>
      <c r="P16" s="27">
        <v>0</v>
      </c>
      <c r="Q16" s="26">
        <v>0</v>
      </c>
      <c r="R16" s="6"/>
      <c r="S16" s="6"/>
      <c r="T16" s="6"/>
      <c r="U16" s="6"/>
      <c r="V16" s="6"/>
      <c r="W16" s="6"/>
    </row>
    <row r="17" spans="1:23" ht="13.5" thickBot="1">
      <c r="A17" s="30"/>
      <c r="B17" s="31"/>
      <c r="C17" s="31"/>
      <c r="D17" s="31"/>
      <c r="E17" s="31"/>
      <c r="F17" s="31"/>
      <c r="G17" s="31"/>
      <c r="H17" s="31"/>
      <c r="I17" s="39"/>
      <c r="J17" s="39"/>
      <c r="K17" s="31"/>
      <c r="L17" s="31"/>
      <c r="M17" s="31"/>
      <c r="N17" s="31"/>
      <c r="O17" s="66"/>
      <c r="P17" s="66"/>
      <c r="Q17" s="40"/>
      <c r="R17" s="6"/>
      <c r="S17" s="6"/>
      <c r="T17" s="6"/>
      <c r="U17" s="6"/>
      <c r="V17" s="6"/>
      <c r="W17" s="6"/>
    </row>
    <row r="18" spans="1:23" ht="36" customHeight="1" thickBot="1">
      <c r="A18" s="41" t="s">
        <v>23</v>
      </c>
      <c r="B18" s="42">
        <f>B20+B21</f>
        <v>4858430</v>
      </c>
      <c r="C18" s="42">
        <f>C20+C21</f>
        <v>1679215</v>
      </c>
      <c r="D18" s="42">
        <f>D20+D21</f>
        <v>1619477</v>
      </c>
      <c r="E18" s="42">
        <f>E20+E21</f>
        <v>1559738</v>
      </c>
      <c r="F18" s="42">
        <v>0</v>
      </c>
      <c r="G18" s="42">
        <v>0</v>
      </c>
      <c r="H18" s="42">
        <v>0</v>
      </c>
      <c r="I18" s="42">
        <v>0</v>
      </c>
      <c r="J18" s="43">
        <v>0</v>
      </c>
      <c r="K18" s="43">
        <v>0</v>
      </c>
      <c r="L18" s="43">
        <v>0</v>
      </c>
      <c r="M18" s="43">
        <v>0</v>
      </c>
      <c r="N18" s="42">
        <v>0</v>
      </c>
      <c r="O18" s="42">
        <v>0</v>
      </c>
      <c r="P18" s="42">
        <v>0</v>
      </c>
      <c r="Q18" s="42">
        <v>0</v>
      </c>
      <c r="R18" s="6"/>
      <c r="S18" s="6"/>
      <c r="T18" s="6"/>
      <c r="U18" s="6"/>
      <c r="V18" s="6"/>
      <c r="W18" s="6"/>
    </row>
    <row r="19" spans="1:23" ht="12.75">
      <c r="A19" s="18" t="s">
        <v>2</v>
      </c>
      <c r="B19" s="44"/>
      <c r="C19" s="44"/>
      <c r="D19" s="44"/>
      <c r="E19" s="44"/>
      <c r="F19" s="44"/>
      <c r="G19" s="44"/>
      <c r="H19" s="44"/>
      <c r="I19" s="45"/>
      <c r="J19" s="45"/>
      <c r="K19" s="46"/>
      <c r="L19" s="47"/>
      <c r="M19" s="47"/>
      <c r="N19" s="44"/>
      <c r="O19" s="44"/>
      <c r="P19" s="44"/>
      <c r="Q19" s="48"/>
      <c r="R19" s="6"/>
      <c r="S19" s="6"/>
      <c r="T19" s="6"/>
      <c r="U19" s="6"/>
      <c r="V19" s="6"/>
      <c r="W19" s="6"/>
    </row>
    <row r="20" spans="1:23" ht="12.75">
      <c r="A20" s="24" t="s">
        <v>6</v>
      </c>
      <c r="B20" s="49">
        <f>C20+D20+E20</f>
        <v>4500000</v>
      </c>
      <c r="C20" s="49">
        <v>1500000</v>
      </c>
      <c r="D20" s="49">
        <v>1500000</v>
      </c>
      <c r="E20" s="49">
        <v>1500000</v>
      </c>
      <c r="F20" s="50">
        <v>0</v>
      </c>
      <c r="G20" s="49">
        <v>0</v>
      </c>
      <c r="H20" s="49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49">
        <v>0</v>
      </c>
      <c r="O20" s="49">
        <v>0</v>
      </c>
      <c r="P20" s="49">
        <v>0</v>
      </c>
      <c r="Q20" s="52">
        <v>0</v>
      </c>
      <c r="R20" s="6"/>
      <c r="S20" s="6"/>
      <c r="T20" s="6"/>
      <c r="U20" s="6"/>
      <c r="V20" s="6"/>
      <c r="W20" s="6"/>
    </row>
    <row r="21" spans="1:23" ht="12.75">
      <c r="A21" s="30" t="s">
        <v>1</v>
      </c>
      <c r="B21" s="59">
        <f>C21+D21+E21</f>
        <v>358430</v>
      </c>
      <c r="C21" s="59">
        <v>179215</v>
      </c>
      <c r="D21" s="59">
        <v>119477</v>
      </c>
      <c r="E21" s="59">
        <v>59738</v>
      </c>
      <c r="F21" s="60">
        <v>0</v>
      </c>
      <c r="G21" s="59">
        <v>0</v>
      </c>
      <c r="H21" s="59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59">
        <v>0</v>
      </c>
      <c r="O21" s="59">
        <v>0</v>
      </c>
      <c r="P21" s="59">
        <v>0</v>
      </c>
      <c r="Q21" s="62">
        <v>0</v>
      </c>
      <c r="R21" s="6"/>
      <c r="S21" s="6"/>
      <c r="T21" s="6"/>
      <c r="U21" s="6"/>
      <c r="V21" s="6"/>
      <c r="W21" s="6"/>
    </row>
    <row r="22" spans="1:23" ht="12.75">
      <c r="A22" s="24"/>
      <c r="B22" s="49"/>
      <c r="C22" s="49"/>
      <c r="D22" s="49"/>
      <c r="E22" s="49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"/>
      <c r="S22" s="6"/>
      <c r="T22" s="6"/>
      <c r="U22" s="6"/>
      <c r="V22" s="6"/>
      <c r="W22" s="6"/>
    </row>
    <row r="23" spans="1:23" ht="70.5" customHeight="1" thickBot="1">
      <c r="A23" s="70" t="s">
        <v>31</v>
      </c>
      <c r="B23" s="71">
        <f aca="true" t="shared" si="3" ref="B23:I23">B25+B26</f>
        <v>8901805</v>
      </c>
      <c r="C23" s="71">
        <f t="shared" si="3"/>
        <v>107045</v>
      </c>
      <c r="D23" s="71">
        <f t="shared" si="3"/>
        <v>322320</v>
      </c>
      <c r="E23" s="71">
        <f t="shared" si="3"/>
        <v>564120</v>
      </c>
      <c r="F23" s="71">
        <f t="shared" si="3"/>
        <v>838370</v>
      </c>
      <c r="G23" s="71">
        <f t="shared" si="3"/>
        <v>811100</v>
      </c>
      <c r="H23" s="71">
        <f t="shared" si="3"/>
        <v>792900</v>
      </c>
      <c r="I23" s="71">
        <f t="shared" si="3"/>
        <v>713410</v>
      </c>
      <c r="J23" s="71">
        <f aca="true" t="shared" si="4" ref="J23:Q23">J25+J26</f>
        <v>692020</v>
      </c>
      <c r="K23" s="71">
        <f t="shared" si="4"/>
        <v>669460</v>
      </c>
      <c r="L23" s="71">
        <f t="shared" si="4"/>
        <v>645650</v>
      </c>
      <c r="M23" s="71">
        <f t="shared" si="4"/>
        <v>620530</v>
      </c>
      <c r="N23" s="71">
        <f t="shared" si="4"/>
        <v>594020</v>
      </c>
      <c r="O23" s="71">
        <f t="shared" si="4"/>
        <v>566060</v>
      </c>
      <c r="P23" s="71">
        <f t="shared" si="4"/>
        <v>536550</v>
      </c>
      <c r="Q23" s="71">
        <f t="shared" si="4"/>
        <v>505420</v>
      </c>
      <c r="R23" s="6"/>
      <c r="S23" s="6"/>
      <c r="T23" s="6"/>
      <c r="U23" s="6"/>
      <c r="V23" s="6"/>
      <c r="W23" s="6"/>
    </row>
    <row r="24" spans="1:23" ht="17.25" customHeight="1" thickBot="1">
      <c r="A24" s="18" t="s">
        <v>2</v>
      </c>
      <c r="B24" s="19"/>
      <c r="C24" s="19"/>
      <c r="D24" s="19"/>
      <c r="E24" s="19"/>
      <c r="F24" s="63"/>
      <c r="G24" s="63"/>
      <c r="H24" s="63"/>
      <c r="I24" s="63"/>
      <c r="J24" s="63"/>
      <c r="K24" s="57"/>
      <c r="L24" s="57"/>
      <c r="M24" s="57"/>
      <c r="N24" s="57"/>
      <c r="O24" s="57"/>
      <c r="P24" s="57"/>
      <c r="Q24" s="58"/>
      <c r="R24" s="6"/>
      <c r="S24" s="6"/>
      <c r="T24" s="6"/>
      <c r="U24" s="6"/>
      <c r="V24" s="6"/>
      <c r="W24" s="6"/>
    </row>
    <row r="25" spans="1:23" ht="17.25" customHeight="1">
      <c r="A25" s="24" t="s">
        <v>3</v>
      </c>
      <c r="B25" s="25">
        <f>C25+D25+E25+F25+G25+H25+I25+J25+K25+L25+M25+N25+O25+P25+Q25</f>
        <v>6150600</v>
      </c>
      <c r="C25" s="25">
        <v>0</v>
      </c>
      <c r="D25" s="25">
        <v>0</v>
      </c>
      <c r="E25" s="49">
        <v>241800</v>
      </c>
      <c r="F25" s="49">
        <v>522400</v>
      </c>
      <c r="G25" s="49">
        <v>522400</v>
      </c>
      <c r="H25" s="49">
        <v>522400</v>
      </c>
      <c r="I25" s="49">
        <v>482400</v>
      </c>
      <c r="J25" s="49">
        <v>482400</v>
      </c>
      <c r="K25" s="49">
        <v>482400</v>
      </c>
      <c r="L25" s="49">
        <v>482400</v>
      </c>
      <c r="M25" s="49">
        <v>482400</v>
      </c>
      <c r="N25" s="49">
        <v>482400</v>
      </c>
      <c r="O25" s="49">
        <v>482400</v>
      </c>
      <c r="P25" s="49">
        <v>482400</v>
      </c>
      <c r="Q25" s="49">
        <v>482400</v>
      </c>
      <c r="R25" s="6"/>
      <c r="S25" s="6"/>
      <c r="T25" s="6"/>
      <c r="U25" s="6"/>
      <c r="V25" s="6"/>
      <c r="W25" s="6"/>
    </row>
    <row r="26" spans="1:23" ht="17.25" customHeight="1">
      <c r="A26" s="30" t="s">
        <v>1</v>
      </c>
      <c r="B26" s="31">
        <f>C26+D26+E26+F26+G26+H26+I26+J26+K26+L26+M26+N26+O26</f>
        <v>2751205</v>
      </c>
      <c r="C26" s="59">
        <v>107045</v>
      </c>
      <c r="D26" s="59">
        <v>322320</v>
      </c>
      <c r="E26" s="59">
        <v>322320</v>
      </c>
      <c r="F26" s="59">
        <v>315970</v>
      </c>
      <c r="G26" s="59">
        <v>288700</v>
      </c>
      <c r="H26" s="59">
        <v>270500</v>
      </c>
      <c r="I26" s="59">
        <v>231010</v>
      </c>
      <c r="J26" s="59">
        <v>209620</v>
      </c>
      <c r="K26" s="59">
        <v>187060</v>
      </c>
      <c r="L26" s="59">
        <v>163250</v>
      </c>
      <c r="M26" s="59">
        <v>138130</v>
      </c>
      <c r="N26" s="59">
        <v>111620</v>
      </c>
      <c r="O26" s="59">
        <v>83660</v>
      </c>
      <c r="P26" s="59">
        <v>54150</v>
      </c>
      <c r="Q26" s="69">
        <v>23020</v>
      </c>
      <c r="R26" s="6"/>
      <c r="S26" s="6"/>
      <c r="T26" s="6"/>
      <c r="U26" s="6"/>
      <c r="V26" s="6"/>
      <c r="W26" s="6"/>
    </row>
    <row r="27" spans="1:23" ht="15" customHeight="1">
      <c r="A27" s="24"/>
      <c r="B27" s="2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6"/>
      <c r="S27" s="6"/>
      <c r="T27" s="6"/>
      <c r="U27" s="6"/>
      <c r="V27" s="6"/>
      <c r="W27" s="6"/>
    </row>
    <row r="28" spans="1:23" ht="57.75" customHeight="1" thickBot="1">
      <c r="A28" s="70" t="s">
        <v>32</v>
      </c>
      <c r="B28" s="71">
        <f aca="true" t="shared" si="5" ref="B28:Q28">B30+B31</f>
        <v>1575000</v>
      </c>
      <c r="C28" s="71">
        <f t="shared" si="5"/>
        <v>1575000</v>
      </c>
      <c r="D28" s="71">
        <f t="shared" si="5"/>
        <v>0</v>
      </c>
      <c r="E28" s="71">
        <f t="shared" si="5"/>
        <v>0</v>
      </c>
      <c r="F28" s="71">
        <f t="shared" si="5"/>
        <v>0</v>
      </c>
      <c r="G28" s="71">
        <f t="shared" si="5"/>
        <v>0</v>
      </c>
      <c r="H28" s="71">
        <f t="shared" si="5"/>
        <v>0</v>
      </c>
      <c r="I28" s="71">
        <f t="shared" si="5"/>
        <v>0</v>
      </c>
      <c r="J28" s="71">
        <f t="shared" si="5"/>
        <v>0</v>
      </c>
      <c r="K28" s="71">
        <f t="shared" si="5"/>
        <v>0</v>
      </c>
      <c r="L28" s="71">
        <f t="shared" si="5"/>
        <v>0</v>
      </c>
      <c r="M28" s="71">
        <f t="shared" si="5"/>
        <v>0</v>
      </c>
      <c r="N28" s="71">
        <f t="shared" si="5"/>
        <v>0</v>
      </c>
      <c r="O28" s="71">
        <f t="shared" si="5"/>
        <v>0</v>
      </c>
      <c r="P28" s="71">
        <f t="shared" si="5"/>
        <v>0</v>
      </c>
      <c r="Q28" s="71">
        <f t="shared" si="5"/>
        <v>0</v>
      </c>
      <c r="R28" s="6"/>
      <c r="S28" s="6"/>
      <c r="T28" s="6"/>
      <c r="U28" s="6"/>
      <c r="V28" s="6"/>
      <c r="W28" s="6"/>
    </row>
    <row r="29" spans="1:23" ht="17.25" customHeight="1">
      <c r="A29" s="18" t="s">
        <v>2</v>
      </c>
      <c r="B29" s="19"/>
      <c r="C29" s="19"/>
      <c r="D29" s="19"/>
      <c r="E29" s="19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"/>
      <c r="S29" s="6"/>
      <c r="T29" s="6"/>
      <c r="U29" s="6"/>
      <c r="V29" s="6"/>
      <c r="W29" s="6"/>
    </row>
    <row r="30" spans="1:23" ht="17.25" customHeight="1">
      <c r="A30" s="24" t="s">
        <v>3</v>
      </c>
      <c r="B30" s="25">
        <f>C30</f>
        <v>1500000</v>
      </c>
      <c r="C30" s="25">
        <v>1500000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6"/>
      <c r="S30" s="6"/>
      <c r="T30" s="6"/>
      <c r="U30" s="6"/>
      <c r="V30" s="6"/>
      <c r="W30" s="6"/>
    </row>
    <row r="31" spans="1:23" ht="17.25" customHeight="1">
      <c r="A31" s="30" t="s">
        <v>1</v>
      </c>
      <c r="B31" s="31">
        <f>C31</f>
        <v>75000</v>
      </c>
      <c r="C31" s="31">
        <v>75000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6"/>
      <c r="S31" s="6"/>
      <c r="T31" s="6"/>
      <c r="U31" s="6"/>
      <c r="V31" s="6"/>
      <c r="W31" s="6"/>
    </row>
    <row r="32" spans="1:23" ht="17.2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"/>
      <c r="S32" s="6"/>
      <c r="T32" s="6"/>
      <c r="U32" s="6"/>
      <c r="V32" s="6"/>
      <c r="W32" s="6"/>
    </row>
    <row r="33" spans="1:23" ht="13.5" thickBot="1">
      <c r="A33" s="72" t="s">
        <v>35</v>
      </c>
      <c r="B33" s="71">
        <f aca="true" t="shared" si="6" ref="B33:H33">B6+B12+B18+B23+B28</f>
        <v>47649212</v>
      </c>
      <c r="C33" s="71">
        <f t="shared" si="6"/>
        <v>6778470</v>
      </c>
      <c r="D33" s="71">
        <f t="shared" si="6"/>
        <v>5232437</v>
      </c>
      <c r="E33" s="71">
        <f t="shared" si="6"/>
        <v>5295668</v>
      </c>
      <c r="F33" s="71">
        <f t="shared" si="6"/>
        <v>3875587</v>
      </c>
      <c r="G33" s="71">
        <f t="shared" si="6"/>
        <v>3837117</v>
      </c>
      <c r="H33" s="71">
        <f t="shared" si="6"/>
        <v>3694270</v>
      </c>
      <c r="I33" s="71">
        <f>I7+I13+I18+I23+I28</f>
        <v>3337390</v>
      </c>
      <c r="J33" s="71">
        <f aca="true" t="shared" si="7" ref="J33:Q33">J6+J12+J18+J23+J28</f>
        <v>3231930</v>
      </c>
      <c r="K33" s="71">
        <f t="shared" si="7"/>
        <v>3085690</v>
      </c>
      <c r="L33" s="71">
        <f t="shared" si="7"/>
        <v>2934050</v>
      </c>
      <c r="M33" s="71">
        <f t="shared" si="7"/>
        <v>2569310</v>
      </c>
      <c r="N33" s="71">
        <f t="shared" si="7"/>
        <v>2429100</v>
      </c>
      <c r="O33" s="71">
        <f t="shared" si="7"/>
        <v>2287692</v>
      </c>
      <c r="P33" s="71">
        <f t="shared" si="7"/>
        <v>536550</v>
      </c>
      <c r="Q33" s="71">
        <f t="shared" si="7"/>
        <v>505420</v>
      </c>
      <c r="R33" s="6"/>
      <c r="S33" s="6"/>
      <c r="T33" s="6"/>
      <c r="U33" s="6"/>
      <c r="V33" s="6"/>
      <c r="W33" s="6"/>
    </row>
    <row r="34" spans="1:23" ht="26.25" customHeight="1">
      <c r="A34" s="2" t="s">
        <v>9</v>
      </c>
      <c r="B34" s="9">
        <f aca="true" t="shared" si="8" ref="B34:Q34">B9+B15+B20+B25+B30</f>
        <v>34252340</v>
      </c>
      <c r="C34" s="9">
        <f t="shared" si="8"/>
        <v>4878470</v>
      </c>
      <c r="D34" s="9">
        <f t="shared" si="8"/>
        <v>3378470</v>
      </c>
      <c r="E34" s="9">
        <f t="shared" si="8"/>
        <v>3620270</v>
      </c>
      <c r="F34" s="9">
        <f t="shared" si="8"/>
        <v>2400870</v>
      </c>
      <c r="G34" s="9">
        <f t="shared" si="8"/>
        <v>2400870</v>
      </c>
      <c r="H34" s="9">
        <f t="shared" si="8"/>
        <v>2400870</v>
      </c>
      <c r="I34" s="9">
        <f t="shared" si="8"/>
        <v>2360870</v>
      </c>
      <c r="J34" s="9">
        <f t="shared" si="8"/>
        <v>2360870</v>
      </c>
      <c r="K34" s="9">
        <f t="shared" si="8"/>
        <v>2360870</v>
      </c>
      <c r="L34" s="9">
        <f t="shared" si="8"/>
        <v>2360870</v>
      </c>
      <c r="M34" s="9">
        <f t="shared" si="8"/>
        <v>2140920</v>
      </c>
      <c r="N34" s="9">
        <f t="shared" si="8"/>
        <v>2140920</v>
      </c>
      <c r="O34" s="9">
        <f t="shared" si="8"/>
        <v>2140942</v>
      </c>
      <c r="P34" s="9">
        <f t="shared" si="8"/>
        <v>482400</v>
      </c>
      <c r="Q34" s="9">
        <f t="shared" si="8"/>
        <v>482400</v>
      </c>
      <c r="R34" s="6"/>
      <c r="S34" s="6"/>
      <c r="T34" s="6"/>
      <c r="U34" s="6"/>
      <c r="V34" s="6"/>
      <c r="W34" s="6"/>
    </row>
    <row r="35" spans="1:23" ht="53.25" customHeight="1">
      <c r="A35" s="3" t="s">
        <v>15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/>
      <c r="P35" s="11"/>
      <c r="Q35" s="10">
        <v>0</v>
      </c>
      <c r="R35" s="6"/>
      <c r="S35" s="6"/>
      <c r="T35" s="6"/>
      <c r="U35" s="6"/>
      <c r="V35" s="6"/>
      <c r="W35" s="6"/>
    </row>
    <row r="36" spans="1:23" ht="25.5" customHeight="1" thickBot="1">
      <c r="A36" s="4" t="s">
        <v>1</v>
      </c>
      <c r="B36" s="12">
        <f aca="true" t="shared" si="9" ref="B36:Q36">B10+B16+B21+B26+B31</f>
        <v>13396872</v>
      </c>
      <c r="C36" s="12">
        <f t="shared" si="9"/>
        <v>1900000</v>
      </c>
      <c r="D36" s="12">
        <f t="shared" si="9"/>
        <v>1853967</v>
      </c>
      <c r="E36" s="12">
        <f t="shared" si="9"/>
        <v>1675398</v>
      </c>
      <c r="F36" s="12">
        <f t="shared" si="9"/>
        <v>1474717</v>
      </c>
      <c r="G36" s="12">
        <f t="shared" si="9"/>
        <v>1323170</v>
      </c>
      <c r="H36" s="12">
        <f t="shared" si="9"/>
        <v>1182330</v>
      </c>
      <c r="I36" s="12">
        <f t="shared" si="9"/>
        <v>1018000</v>
      </c>
      <c r="J36" s="12">
        <f t="shared" si="9"/>
        <v>871060</v>
      </c>
      <c r="K36" s="12">
        <f t="shared" si="9"/>
        <v>724820</v>
      </c>
      <c r="L36" s="12">
        <f t="shared" si="9"/>
        <v>573180</v>
      </c>
      <c r="M36" s="12">
        <f t="shared" si="9"/>
        <v>428390</v>
      </c>
      <c r="N36" s="12">
        <f t="shared" si="9"/>
        <v>288180</v>
      </c>
      <c r="O36" s="12">
        <f t="shared" si="9"/>
        <v>146750</v>
      </c>
      <c r="P36" s="12">
        <f t="shared" si="9"/>
        <v>54150</v>
      </c>
      <c r="Q36" s="12">
        <f t="shared" si="9"/>
        <v>23020</v>
      </c>
      <c r="R36" s="6"/>
      <c r="S36" s="6"/>
      <c r="T36" s="6"/>
      <c r="U36" s="6"/>
      <c r="V36" s="6"/>
      <c r="W36" s="6"/>
    </row>
    <row r="37" spans="1:17" ht="12.75">
      <c r="A37" s="75"/>
      <c r="B37" s="76"/>
      <c r="C37" s="76"/>
      <c r="D37" s="76"/>
      <c r="E37" s="76"/>
      <c r="F37" s="76"/>
      <c r="G37" s="76"/>
      <c r="H37" s="76"/>
      <c r="I37" s="8"/>
      <c r="J37" s="53"/>
      <c r="K37" s="53"/>
      <c r="L37" s="53"/>
      <c r="M37" s="53"/>
      <c r="N37" s="53"/>
      <c r="O37" s="53"/>
      <c r="P37" s="53"/>
      <c r="Q37" s="53"/>
    </row>
    <row r="38" spans="1:9" ht="12.75" customHeight="1">
      <c r="A38" s="77"/>
      <c r="B38" s="77"/>
      <c r="C38" s="77"/>
      <c r="D38" s="77"/>
      <c r="E38" s="77"/>
      <c r="F38" s="77"/>
      <c r="G38" s="77"/>
      <c r="H38" s="77"/>
      <c r="I38" s="7"/>
    </row>
    <row r="46" spans="1:9" ht="15">
      <c r="A46" s="54" t="s">
        <v>24</v>
      </c>
      <c r="B46" s="55"/>
      <c r="C46" s="55"/>
      <c r="D46" s="54" t="s">
        <v>25</v>
      </c>
      <c r="E46" s="55"/>
      <c r="F46" s="55"/>
      <c r="G46" s="55"/>
      <c r="H46" s="55" t="s">
        <v>26</v>
      </c>
      <c r="I46" s="55"/>
    </row>
    <row r="47" spans="1:9" ht="15">
      <c r="A47" s="54" t="s">
        <v>27</v>
      </c>
      <c r="B47" s="55"/>
      <c r="C47" s="55"/>
      <c r="D47" s="54" t="s">
        <v>28</v>
      </c>
      <c r="E47" s="54"/>
      <c r="F47" s="55"/>
      <c r="G47" s="54"/>
      <c r="H47" s="56" t="s">
        <v>29</v>
      </c>
      <c r="I47" s="54"/>
    </row>
  </sheetData>
  <sheetProtection/>
  <mergeCells count="53">
    <mergeCell ref="P1:Q1"/>
    <mergeCell ref="Q4:Q5"/>
    <mergeCell ref="O12:O13"/>
    <mergeCell ref="P12:P13"/>
    <mergeCell ref="P6:P7"/>
    <mergeCell ref="O6:O7"/>
    <mergeCell ref="P4:P5"/>
    <mergeCell ref="Q6:Q7"/>
    <mergeCell ref="K4:K5"/>
    <mergeCell ref="L4:L5"/>
    <mergeCell ref="M4:M5"/>
    <mergeCell ref="N4:N5"/>
    <mergeCell ref="I4:I5"/>
    <mergeCell ref="O4:O5"/>
    <mergeCell ref="J4:J5"/>
    <mergeCell ref="C12:C13"/>
    <mergeCell ref="D12:D13"/>
    <mergeCell ref="F6:F7"/>
    <mergeCell ref="G6:G7"/>
    <mergeCell ref="D6:D7"/>
    <mergeCell ref="D4:D5"/>
    <mergeCell ref="E4:E5"/>
    <mergeCell ref="F4:F5"/>
    <mergeCell ref="C3:Q3"/>
    <mergeCell ref="A1:E1"/>
    <mergeCell ref="B6:B7"/>
    <mergeCell ref="C6:C7"/>
    <mergeCell ref="E6:E7"/>
    <mergeCell ref="B3:B5"/>
    <mergeCell ref="C4:C5"/>
    <mergeCell ref="M6:M7"/>
    <mergeCell ref="G4:G5"/>
    <mergeCell ref="H4:H5"/>
    <mergeCell ref="K12:K13"/>
    <mergeCell ref="Q12:Q13"/>
    <mergeCell ref="J6:J7"/>
    <mergeCell ref="N6:N7"/>
    <mergeCell ref="L12:L13"/>
    <mergeCell ref="N12:N13"/>
    <mergeCell ref="M12:M13"/>
    <mergeCell ref="K6:K7"/>
    <mergeCell ref="J12:J13"/>
    <mergeCell ref="L6:L7"/>
    <mergeCell ref="A12:A13"/>
    <mergeCell ref="A37:H37"/>
    <mergeCell ref="A6:A7"/>
    <mergeCell ref="A38:H38"/>
    <mergeCell ref="E12:E13"/>
    <mergeCell ref="F12:F13"/>
    <mergeCell ref="G12:G13"/>
    <mergeCell ref="H12:H13"/>
    <mergeCell ref="B12:B13"/>
    <mergeCell ref="H6:H7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skarbnik</cp:lastModifiedBy>
  <cp:lastPrinted>2011-11-15T10:10:38Z</cp:lastPrinted>
  <dcterms:created xsi:type="dcterms:W3CDTF">2009-02-02T09:42:17Z</dcterms:created>
  <dcterms:modified xsi:type="dcterms:W3CDTF">2011-11-15T10:10:57Z</dcterms:modified>
  <cp:category/>
  <cp:version/>
  <cp:contentType/>
  <cp:contentStatus/>
</cp:coreProperties>
</file>