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'Arkusz1'!$A$1:$F$61</definedName>
  </definedNames>
  <calcPr fullCalcOnLoad="1"/>
</workbook>
</file>

<file path=xl/sharedStrings.xml><?xml version="1.0" encoding="utf-8"?>
<sst xmlns="http://schemas.openxmlformats.org/spreadsheetml/2006/main" count="87" uniqueCount="45">
  <si>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</si>
  <si>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</si>
  <si>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</si>
  <si>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</si>
  <si>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</si>
  <si>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</si>
  <si>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</si>
  <si>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</si>
  <si>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</si>
  <si>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</si>
  <si>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</si>
  <si>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</si>
  <si>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</si>
  <si>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</si>
  <si>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</si>
  <si>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</si>
  <si>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</si>
  <si>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</si>
  <si>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</si>
  <si>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</si>
  <si>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</si>
  <si>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</si>
  <si>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</si>
  <si>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</si>
  <si>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</si>
  <si>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</si>
  <si>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</si>
  <si>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</si>
  <si>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</si>
  <si>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</si>
  <si>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</si>
  <si>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</si>
  <si>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Dofinansowanie z NFOŚ i GW w Warszawie</t>
  </si>
  <si>
    <t>Zakup i montaż zestawu zabawowego na plac zabaw przy ulicy Karłowicza w Brzegu</t>
  </si>
  <si>
    <t>Program ekologiczny "Miasteczko Zdrowia" w PP nr 5</t>
  </si>
  <si>
    <t>Budowa sieci wodociągowej w ulicy Ciepłowniczej</t>
  </si>
  <si>
    <t>Dofinansowanie z Budżeutu Państwa - UW</t>
  </si>
  <si>
    <t>Rewitalizacja zabytkowych obiektów użyteczności publicznej</t>
  </si>
  <si>
    <t>Zakup pieca OC w PP nr 8</t>
  </si>
  <si>
    <t>Zakup sprzętu produkcyjnego do kuchni - taboret i kuchnia gazowa w PP nr 7 Integracyjnym</t>
  </si>
  <si>
    <t>Uzbrojenie terenów pod budownictwo mieszkaniowe w Brzegu w rejonie ulic: Lwowska-Słoneczna, etap II - ul. Tęczowa</t>
  </si>
  <si>
    <t>6.</t>
  </si>
  <si>
    <t>Wykonanie instalacji p.poż.w budynku PP nr 4</t>
  </si>
  <si>
    <t>7.</t>
  </si>
  <si>
    <t>Wykonanie instalacji p.poż.w budynku PP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</si>
</sst>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1" fillId="0" borderId="42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4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37" fontId="25" fillId="0" borderId="45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6" xfId="0" applyNumberFormat="1" applyFont="1" applyBorder="1" applyAlignment="1">
      <alignment/>
    </xf>
    <xf numFmtId="0" fontId="1" fillId="0" borderId="43" xfId="0" applyFont="1" applyBorder="1" applyAlignment="1">
      <alignment/>
    </xf>
    <xf numFmtId="37" fontId="0" fillId="0" borderId="44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7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37" fontId="25" fillId="0" borderId="27" xfId="0" applyNumberFormat="1" applyFont="1" applyBorder="1" applyAlignment="1">
      <alignment wrapText="1"/>
    </xf>
    <xf numFmtId="37" fontId="27" fillId="0" borderId="44" xfId="0" applyNumberFormat="1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right"/>
    </xf>
    <xf numFmtId="37" fontId="27" fillId="0" borderId="25" xfId="0" applyNumberFormat="1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4" xfId="0" applyNumberFormat="1" applyFont="1" applyBorder="1" applyAlignment="1">
      <alignment wrapText="1"/>
    </xf>
    <xf numFmtId="0" fontId="0" fillId="0" borderId="21" xfId="0" applyBorder="1" applyAlignment="1">
      <alignment horizontal="right"/>
    </xf>
    <xf numFmtId="0" fontId="4" fillId="0" borderId="0" xfId="0" applyFont="1" applyAlignment="1">
      <alignment horizontal="center"/>
    </xf>
    <xf numFmtId="0" fontId="26" fillId="0" borderId="49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7"/>
  <sheetViews>
    <sheetView tabSelected="1" zoomScaleSheetLayoutView="80" zoomScalePageLayoutView="0" workbookViewId="0" topLeftCell="A1">
      <selection activeCell="H16" sqref="H1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8" customWidth="1"/>
    <col min="6" max="6" width="18.28125" style="0" customWidth="1"/>
  </cols>
  <sheetData>
    <row r="1" spans="1:6" ht="18">
      <c r="A1" s="143" t="s">
        <v>23</v>
      </c>
      <c r="B1" s="143"/>
      <c r="C1" s="143"/>
      <c r="D1" s="143"/>
      <c r="E1" s="143"/>
      <c r="F1" s="143"/>
    </row>
    <row r="2" spans="5:6" ht="15">
      <c r="E2" s="144" t="s">
        <v>14</v>
      </c>
      <c r="F2" s="144"/>
    </row>
    <row r="3" spans="1:6" ht="15" customHeight="1">
      <c r="A3" s="145" t="s">
        <v>0</v>
      </c>
      <c r="B3" s="145" t="s">
        <v>1</v>
      </c>
      <c r="C3" s="145" t="s">
        <v>2</v>
      </c>
      <c r="D3" s="149" t="s">
        <v>3</v>
      </c>
      <c r="E3" s="151" t="s">
        <v>22</v>
      </c>
      <c r="F3" s="147" t="s">
        <v>12</v>
      </c>
    </row>
    <row r="4" spans="1:6" ht="17.25" customHeight="1">
      <c r="A4" s="146"/>
      <c r="B4" s="146"/>
      <c r="C4" s="146"/>
      <c r="D4" s="150"/>
      <c r="E4" s="152"/>
      <c r="F4" s="148"/>
    </row>
    <row r="5" spans="1:6" ht="15">
      <c r="A5" s="21">
        <v>1</v>
      </c>
      <c r="B5" s="21">
        <v>2</v>
      </c>
      <c r="C5" s="21">
        <v>3</v>
      </c>
      <c r="D5" s="70">
        <v>4</v>
      </c>
      <c r="E5" s="22">
        <v>5</v>
      </c>
      <c r="F5" s="60">
        <v>6</v>
      </c>
    </row>
    <row r="6" spans="1:6" ht="12.75">
      <c r="A6" s="3" t="s">
        <v>4</v>
      </c>
      <c r="B6" s="12">
        <v>600</v>
      </c>
      <c r="C6" s="12">
        <v>60016</v>
      </c>
      <c r="D6" s="71" t="s">
        <v>11</v>
      </c>
      <c r="E6" s="41">
        <v>4580000</v>
      </c>
      <c r="F6" s="61" t="s">
        <v>29</v>
      </c>
    </row>
    <row r="7" spans="1:6" ht="26.25" thickBot="1">
      <c r="A7" s="142" t="s">
        <v>5</v>
      </c>
      <c r="B7" s="138">
        <v>600</v>
      </c>
      <c r="C7" s="138">
        <v>60016</v>
      </c>
      <c r="D7" s="139" t="s">
        <v>40</v>
      </c>
      <c r="E7" s="140">
        <v>30170</v>
      </c>
      <c r="F7" s="141"/>
    </row>
    <row r="8" spans="1:6" ht="15.75" thickBot="1">
      <c r="A8" s="6"/>
      <c r="B8" s="13">
        <v>600</v>
      </c>
      <c r="C8" s="13">
        <v>60016</v>
      </c>
      <c r="D8" s="72" t="s">
        <v>7</v>
      </c>
      <c r="E8" s="44">
        <f>SUM(E6:E7)</f>
        <v>4610170</v>
      </c>
      <c r="F8" s="62"/>
    </row>
    <row r="9" spans="1:6" ht="6" customHeight="1">
      <c r="A9" s="4"/>
      <c r="B9" s="55"/>
      <c r="C9" s="55"/>
      <c r="D9" s="122"/>
      <c r="E9" s="56"/>
      <c r="F9" s="123"/>
    </row>
    <row r="10" spans="1:6" ht="13.5" thickBot="1">
      <c r="A10" s="5" t="s">
        <v>4</v>
      </c>
      <c r="B10" s="15">
        <v>700</v>
      </c>
      <c r="C10" s="15">
        <v>70005</v>
      </c>
      <c r="D10" s="73" t="s">
        <v>9</v>
      </c>
      <c r="E10" s="43">
        <v>10000</v>
      </c>
      <c r="F10" s="63"/>
    </row>
    <row r="11" spans="1:6" ht="15.75" thickBot="1">
      <c r="A11" s="6"/>
      <c r="B11" s="13">
        <v>700</v>
      </c>
      <c r="C11" s="13">
        <v>70005</v>
      </c>
      <c r="D11" s="74" t="s">
        <v>7</v>
      </c>
      <c r="E11" s="44">
        <f>SUM(E10:E10)</f>
        <v>10000</v>
      </c>
      <c r="F11" s="64"/>
    </row>
    <row r="12" spans="1:6" s="1" customFormat="1" ht="6.75" customHeight="1">
      <c r="A12" s="4"/>
      <c r="B12" s="14"/>
      <c r="C12" s="14"/>
      <c r="D12" s="75"/>
      <c r="E12" s="45"/>
      <c r="F12" s="65"/>
    </row>
    <row r="13" spans="1:6" ht="20.25" thickBot="1">
      <c r="A13" s="107" t="s">
        <v>4</v>
      </c>
      <c r="B13" s="19">
        <v>700</v>
      </c>
      <c r="C13" s="19">
        <v>70095</v>
      </c>
      <c r="D13" s="109" t="s">
        <v>16</v>
      </c>
      <c r="E13" s="108">
        <f>20000+50000+25000-38264</f>
        <v>56736</v>
      </c>
      <c r="F13" s="119" t="s">
        <v>36</v>
      </c>
    </row>
    <row r="14" spans="1:6" ht="15.75" thickBot="1">
      <c r="A14" s="136"/>
      <c r="B14" s="13">
        <v>700</v>
      </c>
      <c r="C14" s="13">
        <v>70095</v>
      </c>
      <c r="D14" s="74" t="s">
        <v>7</v>
      </c>
      <c r="E14" s="44">
        <f>SUM(E13:E13)</f>
        <v>56736</v>
      </c>
      <c r="F14" s="100"/>
    </row>
    <row r="15" spans="1:6" ht="7.5" customHeight="1">
      <c r="A15" s="4"/>
      <c r="B15" s="18"/>
      <c r="C15" s="18"/>
      <c r="D15" s="77"/>
      <c r="E15" s="47"/>
      <c r="F15" s="124"/>
    </row>
    <row r="16" spans="1:6" ht="15" thickBot="1">
      <c r="A16" s="118" t="s">
        <v>4</v>
      </c>
      <c r="B16" s="16">
        <v>710</v>
      </c>
      <c r="C16" s="16">
        <v>71035</v>
      </c>
      <c r="D16" s="111" t="s">
        <v>17</v>
      </c>
      <c r="E16" s="112">
        <f>451188+3534-450122</f>
        <v>4600</v>
      </c>
      <c r="F16" s="113"/>
    </row>
    <row r="17" spans="1:6" ht="15.75" thickBot="1">
      <c r="A17" s="6"/>
      <c r="B17" s="13">
        <v>710</v>
      </c>
      <c r="C17" s="13">
        <v>71035</v>
      </c>
      <c r="D17" s="72" t="s">
        <v>7</v>
      </c>
      <c r="E17" s="44">
        <f>SUM(E16:E16)</f>
        <v>4600</v>
      </c>
      <c r="F17" s="64"/>
    </row>
    <row r="18" spans="1:6" ht="6" customHeight="1">
      <c r="A18" s="4"/>
      <c r="B18" s="18"/>
      <c r="C18" s="18"/>
      <c r="D18" s="77"/>
      <c r="E18" s="47"/>
      <c r="F18" s="34"/>
    </row>
    <row r="19" spans="1:6" ht="12.75">
      <c r="A19" s="5" t="s">
        <v>4</v>
      </c>
      <c r="B19" s="15">
        <v>750</v>
      </c>
      <c r="C19" s="15">
        <v>75023</v>
      </c>
      <c r="D19" s="78" t="s">
        <v>10</v>
      </c>
      <c r="E19" s="43">
        <f>127388-1077+60734-11660</f>
        <v>175385</v>
      </c>
      <c r="F19" s="66"/>
    </row>
    <row r="20" spans="1:6" ht="12.75">
      <c r="A20" s="9" t="s">
        <v>5</v>
      </c>
      <c r="B20" s="16">
        <v>750</v>
      </c>
      <c r="C20" s="39">
        <v>75023</v>
      </c>
      <c r="D20" s="79" t="s">
        <v>27</v>
      </c>
      <c r="E20" s="69">
        <f>40000+11660</f>
        <v>51660</v>
      </c>
      <c r="F20" s="66"/>
    </row>
    <row r="21" spans="1:6" ht="19.5">
      <c r="A21" s="40" t="s">
        <v>6</v>
      </c>
      <c r="B21" s="39">
        <v>750</v>
      </c>
      <c r="C21" s="39">
        <v>75023</v>
      </c>
      <c r="D21" s="130" t="s">
        <v>31</v>
      </c>
      <c r="E21" s="69">
        <v>1650000</v>
      </c>
      <c r="F21" s="128" t="s">
        <v>32</v>
      </c>
    </row>
    <row r="22" spans="1:6" ht="13.5" thickBot="1">
      <c r="A22" s="23" t="s">
        <v>24</v>
      </c>
      <c r="B22" s="19">
        <v>750</v>
      </c>
      <c r="C22" s="19">
        <v>75023</v>
      </c>
      <c r="D22" s="131" t="s">
        <v>37</v>
      </c>
      <c r="E22" s="51">
        <v>48000</v>
      </c>
      <c r="F22" s="119"/>
    </row>
    <row r="23" spans="1:6" ht="13.5" thickBot="1">
      <c r="A23" s="7"/>
      <c r="B23" s="13">
        <v>750</v>
      </c>
      <c r="C23" s="13">
        <v>75023</v>
      </c>
      <c r="D23" s="74" t="s">
        <v>7</v>
      </c>
      <c r="E23" s="44">
        <f>SUM(E19:E22)</f>
        <v>1925045</v>
      </c>
      <c r="F23" s="64"/>
    </row>
    <row r="24" spans="1:6" ht="6" customHeight="1">
      <c r="A24" s="20"/>
      <c r="B24" s="18"/>
      <c r="C24" s="18"/>
      <c r="D24" s="77"/>
      <c r="E24" s="47"/>
      <c r="F24" s="34"/>
    </row>
    <row r="25" spans="1:6" ht="20.25" thickBot="1">
      <c r="A25" s="5" t="s">
        <v>4</v>
      </c>
      <c r="B25" s="15">
        <v>801</v>
      </c>
      <c r="C25" s="15">
        <v>80101</v>
      </c>
      <c r="D25" s="135" t="s">
        <v>31</v>
      </c>
      <c r="E25" s="42">
        <v>850000</v>
      </c>
      <c r="F25" s="119" t="s">
        <v>32</v>
      </c>
    </row>
    <row r="26" spans="1:6" ht="13.5" thickBot="1">
      <c r="A26" s="127" t="s">
        <v>5</v>
      </c>
      <c r="B26" s="16">
        <v>801</v>
      </c>
      <c r="C26" s="16">
        <v>80101</v>
      </c>
      <c r="D26" s="110" t="s">
        <v>30</v>
      </c>
      <c r="E26" s="125">
        <v>1306</v>
      </c>
      <c r="F26" s="126"/>
    </row>
    <row r="27" spans="1:6" ht="13.5" thickBot="1">
      <c r="A27" s="8"/>
      <c r="B27" s="13">
        <v>801</v>
      </c>
      <c r="C27" s="13">
        <v>80101</v>
      </c>
      <c r="D27" s="74" t="s">
        <v>7</v>
      </c>
      <c r="E27" s="44">
        <f>SUM(E25:E26)</f>
        <v>851306</v>
      </c>
      <c r="F27" s="64"/>
    </row>
    <row r="28" spans="1:6" ht="5.25" customHeight="1">
      <c r="A28" s="20"/>
      <c r="B28" s="18"/>
      <c r="C28" s="18"/>
      <c r="D28" s="83"/>
      <c r="E28" s="47"/>
      <c r="F28" s="34"/>
    </row>
    <row r="29" spans="1:6" ht="19.5">
      <c r="A29" s="40" t="s">
        <v>4</v>
      </c>
      <c r="B29" s="39">
        <v>801</v>
      </c>
      <c r="C29" s="39">
        <v>80104</v>
      </c>
      <c r="D29" s="135" t="s">
        <v>31</v>
      </c>
      <c r="E29" s="99">
        <v>2100000</v>
      </c>
      <c r="F29" s="120" t="s">
        <v>32</v>
      </c>
    </row>
    <row r="30" spans="1:6" s="1" customFormat="1" ht="12.75">
      <c r="A30" s="40" t="s">
        <v>5</v>
      </c>
      <c r="B30" s="15">
        <v>801</v>
      </c>
      <c r="C30" s="15">
        <v>80104</v>
      </c>
      <c r="D30" s="82" t="s">
        <v>39</v>
      </c>
      <c r="E30" s="48">
        <f>10000-3384-3700</f>
        <v>2916</v>
      </c>
      <c r="F30" s="61"/>
    </row>
    <row r="31" spans="1:6" s="1" customFormat="1" ht="12.75">
      <c r="A31" s="40" t="s">
        <v>6</v>
      </c>
      <c r="B31" s="15">
        <v>801</v>
      </c>
      <c r="C31" s="15">
        <v>80104</v>
      </c>
      <c r="D31" s="82" t="s">
        <v>25</v>
      </c>
      <c r="E31" s="48">
        <v>135500</v>
      </c>
      <c r="F31" s="61"/>
    </row>
    <row r="32" spans="1:6" s="1" customFormat="1" ht="12.75">
      <c r="A32" s="5" t="s">
        <v>24</v>
      </c>
      <c r="B32" s="15">
        <v>801</v>
      </c>
      <c r="C32" s="15">
        <v>80104</v>
      </c>
      <c r="D32" s="82" t="s">
        <v>34</v>
      </c>
      <c r="E32" s="48">
        <v>10000</v>
      </c>
      <c r="F32" s="137"/>
    </row>
    <row r="33" spans="1:6" s="1" customFormat="1" ht="12.75">
      <c r="A33" s="9" t="s">
        <v>26</v>
      </c>
      <c r="B33" s="16">
        <v>801</v>
      </c>
      <c r="C33" s="16">
        <v>80104</v>
      </c>
      <c r="D33" s="110" t="s">
        <v>38</v>
      </c>
      <c r="E33" s="49">
        <v>9700</v>
      </c>
      <c r="F33" s="129"/>
    </row>
    <row r="34" spans="1:6" s="1" customFormat="1" ht="12.75">
      <c r="A34" s="5" t="s">
        <v>41</v>
      </c>
      <c r="B34" s="15">
        <v>801</v>
      </c>
      <c r="C34" s="15">
        <v>80104</v>
      </c>
      <c r="D34" s="82" t="s">
        <v>42</v>
      </c>
      <c r="E34" s="48">
        <v>18000</v>
      </c>
      <c r="F34" s="137"/>
    </row>
    <row r="35" spans="1:6" s="1" customFormat="1" ht="13.5" thickBot="1">
      <c r="A35" s="23" t="s">
        <v>43</v>
      </c>
      <c r="B35" s="16">
        <v>801</v>
      </c>
      <c r="C35" s="16">
        <v>80104</v>
      </c>
      <c r="D35" s="110" t="s">
        <v>44</v>
      </c>
      <c r="E35" s="49">
        <v>10100</v>
      </c>
      <c r="F35" s="129"/>
    </row>
    <row r="36" spans="1:6" ht="15.75" thickBot="1">
      <c r="A36" s="6"/>
      <c r="B36" s="13">
        <v>801</v>
      </c>
      <c r="C36" s="13">
        <v>80104</v>
      </c>
      <c r="D36" s="74" t="s">
        <v>7</v>
      </c>
      <c r="E36" s="44">
        <f>SUM(E29:E35)</f>
        <v>2286216</v>
      </c>
      <c r="F36" s="64"/>
    </row>
    <row r="37" spans="1:6" ht="4.5" customHeight="1">
      <c r="A37" s="33"/>
      <c r="B37" s="25"/>
      <c r="C37" s="25"/>
      <c r="D37" s="76"/>
      <c r="E37" s="46"/>
      <c r="F37" s="68"/>
    </row>
    <row r="38" spans="1:6" ht="20.25" thickBot="1">
      <c r="A38" s="5" t="s">
        <v>4</v>
      </c>
      <c r="B38" s="15">
        <v>801</v>
      </c>
      <c r="C38" s="15">
        <v>80110</v>
      </c>
      <c r="D38" s="80" t="s">
        <v>31</v>
      </c>
      <c r="E38" s="50">
        <f>6850000-28100-487916</f>
        <v>6333984</v>
      </c>
      <c r="F38" s="120" t="s">
        <v>32</v>
      </c>
    </row>
    <row r="39" spans="1:6" ht="15" customHeight="1">
      <c r="A39" s="5" t="s">
        <v>5</v>
      </c>
      <c r="B39" s="15">
        <v>801</v>
      </c>
      <c r="C39" s="15">
        <v>80110</v>
      </c>
      <c r="D39" s="84" t="s">
        <v>18</v>
      </c>
      <c r="E39" s="50">
        <v>6000</v>
      </c>
      <c r="F39" s="121"/>
    </row>
    <row r="40" spans="1:6" ht="15" customHeight="1" thickBot="1">
      <c r="A40" s="127" t="s">
        <v>6</v>
      </c>
      <c r="B40" s="16">
        <v>801</v>
      </c>
      <c r="C40" s="16">
        <v>80110</v>
      </c>
      <c r="D40" s="110" t="s">
        <v>30</v>
      </c>
      <c r="E40" s="125">
        <v>1306</v>
      </c>
      <c r="F40" s="126"/>
    </row>
    <row r="41" spans="1:6" ht="15.75" thickBot="1">
      <c r="A41" s="6"/>
      <c r="B41" s="13">
        <v>801</v>
      </c>
      <c r="C41" s="13">
        <v>80110</v>
      </c>
      <c r="D41" s="74" t="s">
        <v>7</v>
      </c>
      <c r="E41" s="44">
        <f>SUM(E38:E40)</f>
        <v>6341290</v>
      </c>
      <c r="F41" s="64"/>
    </row>
    <row r="42" spans="1:6" ht="30.75" customHeight="1" hidden="1">
      <c r="A42" s="5"/>
      <c r="B42" s="15"/>
      <c r="C42" s="15"/>
      <c r="D42" s="85"/>
      <c r="E42" s="48"/>
      <c r="F42" s="67"/>
    </row>
    <row r="43" spans="1:6" ht="6" customHeight="1">
      <c r="A43" s="5"/>
      <c r="B43" s="15"/>
      <c r="C43" s="15"/>
      <c r="D43" s="85"/>
      <c r="E43" s="48"/>
      <c r="F43" s="67"/>
    </row>
    <row r="44" spans="1:6" ht="12.75">
      <c r="A44" s="40" t="s">
        <v>4</v>
      </c>
      <c r="B44" s="39">
        <v>900</v>
      </c>
      <c r="C44" s="39">
        <v>90001</v>
      </c>
      <c r="D44" s="132" t="s">
        <v>19</v>
      </c>
      <c r="E44" s="133">
        <v>130000</v>
      </c>
      <c r="F44" s="134"/>
    </row>
    <row r="45" spans="1:6" ht="13.5" thickBot="1">
      <c r="A45" s="23" t="s">
        <v>5</v>
      </c>
      <c r="B45" s="19">
        <v>900</v>
      </c>
      <c r="C45" s="19">
        <v>90001</v>
      </c>
      <c r="D45" s="98" t="s">
        <v>35</v>
      </c>
      <c r="E45" s="57">
        <v>130000</v>
      </c>
      <c r="F45" s="58"/>
    </row>
    <row r="46" spans="1:6" ht="13.5" thickBot="1">
      <c r="A46" s="8"/>
      <c r="B46" s="25">
        <v>900</v>
      </c>
      <c r="C46" s="25">
        <v>90001</v>
      </c>
      <c r="D46" s="97"/>
      <c r="E46" s="46">
        <f>SUM(E44:E45)</f>
        <v>260000</v>
      </c>
      <c r="F46" s="30"/>
    </row>
    <row r="47" spans="1:6" ht="6" customHeight="1">
      <c r="A47" s="4"/>
      <c r="B47" s="14"/>
      <c r="C47" s="14"/>
      <c r="D47" s="75"/>
      <c r="E47" s="45"/>
      <c r="F47" s="31"/>
    </row>
    <row r="48" spans="1:50" s="92" customFormat="1" ht="13.5" thickBot="1">
      <c r="A48" s="114" t="s">
        <v>4</v>
      </c>
      <c r="B48" s="39">
        <v>900</v>
      </c>
      <c r="C48" s="39">
        <v>90004</v>
      </c>
      <c r="D48" s="115" t="s">
        <v>15</v>
      </c>
      <c r="E48" s="116">
        <v>425000</v>
      </c>
      <c r="F48" s="61" t="s">
        <v>29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6" s="1" customFormat="1" ht="19.5">
      <c r="A49" s="114" t="s">
        <v>5</v>
      </c>
      <c r="B49" s="39">
        <v>900</v>
      </c>
      <c r="C49" s="39">
        <v>90004</v>
      </c>
      <c r="D49" s="115" t="s">
        <v>20</v>
      </c>
      <c r="E49" s="116">
        <f>1275000-524406</f>
        <v>750594</v>
      </c>
      <c r="F49" s="128" t="s">
        <v>32</v>
      </c>
    </row>
    <row r="50" spans="1:6" s="1" customFormat="1" ht="13.5" thickBot="1">
      <c r="A50" s="89" t="s">
        <v>6</v>
      </c>
      <c r="B50" s="19">
        <v>900</v>
      </c>
      <c r="C50" s="19">
        <v>90004</v>
      </c>
      <c r="D50" s="90" t="s">
        <v>33</v>
      </c>
      <c r="E50" s="91">
        <v>31124</v>
      </c>
      <c r="F50" s="119"/>
    </row>
    <row r="51" spans="1:50" ht="13.5" thickBot="1">
      <c r="A51" s="35"/>
      <c r="B51" s="36">
        <v>900</v>
      </c>
      <c r="C51" s="36">
        <v>90004</v>
      </c>
      <c r="D51" s="117" t="s">
        <v>7</v>
      </c>
      <c r="E51" s="52">
        <f>SUM(E48:E50)</f>
        <v>1206718</v>
      </c>
      <c r="F51" s="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6" customHeight="1">
      <c r="A52" s="10"/>
      <c r="B52" s="18"/>
      <c r="C52" s="18"/>
      <c r="D52" s="59"/>
      <c r="E52" s="47"/>
      <c r="F52" s="2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s="92" customFormat="1" ht="13.5" thickBot="1">
      <c r="A53" s="89" t="s">
        <v>4</v>
      </c>
      <c r="B53" s="19">
        <v>900</v>
      </c>
      <c r="C53" s="19">
        <v>90015</v>
      </c>
      <c r="D53" s="90" t="s">
        <v>13</v>
      </c>
      <c r="E53" s="91">
        <f>275000-60000-30170</f>
        <v>184830</v>
      </c>
      <c r="F53" s="9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3.5" thickBot="1">
      <c r="A54" s="35"/>
      <c r="B54" s="36">
        <v>900</v>
      </c>
      <c r="C54" s="36">
        <v>90015</v>
      </c>
      <c r="D54" s="37" t="s">
        <v>7</v>
      </c>
      <c r="E54" s="52">
        <f>SUM(E53:E53)</f>
        <v>184830</v>
      </c>
      <c r="F54" s="3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6" ht="6" customHeight="1">
      <c r="A55" s="11"/>
      <c r="B55" s="17"/>
      <c r="C55" s="17"/>
      <c r="D55" s="86"/>
      <c r="E55" s="53"/>
      <c r="F55" s="28"/>
    </row>
    <row r="56" spans="1:6" ht="13.5" thickBot="1">
      <c r="A56" s="102" t="s">
        <v>4</v>
      </c>
      <c r="B56" s="103">
        <v>900</v>
      </c>
      <c r="C56" s="103">
        <v>90095</v>
      </c>
      <c r="D56" s="104" t="s">
        <v>21</v>
      </c>
      <c r="E56" s="51">
        <f>25000-24500</f>
        <v>500</v>
      </c>
      <c r="F56" s="105"/>
    </row>
    <row r="57" spans="1:6" ht="13.5" thickBot="1">
      <c r="A57" s="24"/>
      <c r="B57" s="13">
        <v>900</v>
      </c>
      <c r="C57" s="13">
        <v>90095</v>
      </c>
      <c r="D57" s="74" t="s">
        <v>7</v>
      </c>
      <c r="E57" s="44">
        <f>SUM(E56:E56)</f>
        <v>500</v>
      </c>
      <c r="F57" s="27"/>
    </row>
    <row r="58" spans="1:6" ht="4.5" customHeight="1">
      <c r="A58" s="101"/>
      <c r="B58" s="55"/>
      <c r="C58" s="55"/>
      <c r="D58" s="81"/>
      <c r="E58" s="56"/>
      <c r="F58" s="106"/>
    </row>
    <row r="59" spans="1:6" ht="13.5" thickBot="1">
      <c r="A59" s="102" t="s">
        <v>4</v>
      </c>
      <c r="B59" s="103">
        <v>921</v>
      </c>
      <c r="C59" s="103">
        <v>92109</v>
      </c>
      <c r="D59" s="104" t="s">
        <v>28</v>
      </c>
      <c r="E59" s="51">
        <v>50000</v>
      </c>
      <c r="F59" s="105"/>
    </row>
    <row r="60" spans="1:6" ht="13.5" thickBot="1">
      <c r="A60" s="24"/>
      <c r="B60" s="13">
        <v>921</v>
      </c>
      <c r="C60" s="13">
        <v>92109</v>
      </c>
      <c r="D60" s="74" t="s">
        <v>7</v>
      </c>
      <c r="E60" s="44">
        <f>SUM(E59)</f>
        <v>50000</v>
      </c>
      <c r="F60" s="27"/>
    </row>
    <row r="61" spans="1:6" ht="17.25" thickBot="1" thickTop="1">
      <c r="A61" s="2" t="s">
        <v>8</v>
      </c>
      <c r="B61" s="26"/>
      <c r="C61" s="26"/>
      <c r="D61" s="87"/>
      <c r="E61" s="54">
        <f>SUM(E8,E11,E14,E17,E23,E27,E36,E41,E46,E51,E54,E57,E60)</f>
        <v>17787411</v>
      </c>
      <c r="F61" s="32"/>
    </row>
    <row r="62" spans="1:6" ht="19.5" customHeight="1" thickTop="1">
      <c r="A62" s="1"/>
      <c r="B62" s="1"/>
      <c r="C62" s="1"/>
      <c r="D62" s="1"/>
      <c r="E62" s="94"/>
      <c r="F62" s="1"/>
    </row>
    <row r="63" spans="1:6" ht="13.5" customHeight="1">
      <c r="A63" s="1"/>
      <c r="B63" s="1"/>
      <c r="C63" s="1"/>
      <c r="D63" s="1"/>
      <c r="E63" s="95"/>
      <c r="F63" s="1"/>
    </row>
    <row r="64" spans="1:6" ht="24" customHeight="1">
      <c r="A64" s="1"/>
      <c r="B64" s="1"/>
      <c r="C64" s="1"/>
      <c r="D64" s="1"/>
      <c r="E64" s="95"/>
      <c r="F64" s="1"/>
    </row>
    <row r="65" spans="1:6" ht="12.75">
      <c r="A65" s="1"/>
      <c r="B65" s="1"/>
      <c r="C65" s="1"/>
      <c r="D65" s="1"/>
      <c r="E65" s="96"/>
      <c r="F65" s="1"/>
    </row>
    <row r="66" spans="1:6" ht="12.75">
      <c r="A66" s="1"/>
      <c r="B66" s="1"/>
      <c r="C66" s="1"/>
      <c r="D66" s="1"/>
      <c r="E66" s="96"/>
      <c r="F66" s="1"/>
    </row>
    <row r="67" spans="1:6" ht="12.75">
      <c r="A67" s="1"/>
      <c r="B67" s="1"/>
      <c r="C67" s="1"/>
      <c r="D67" s="1"/>
      <c r="E67" s="96"/>
      <c r="F67" s="1"/>
    </row>
    <row r="68" ht="12.75">
      <c r="E68" s="96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&amp;R&amp;"Arial,Pogrubiony"&amp;12Załącznik  nr.1 do uchwały Nr XXXIII/197/12 z dnia 26 października 2012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2012-10-29T11:05:54Z</cp:lastPrinted>
  <dcterms:created xsi:type="dcterms:W3CDTF">2005-04-14T11:36:10Z</dcterms:created>
  <dcterms:modified xsi:type="dcterms:W3CDTF">2012-10-29T11:06:00Z</dcterms:modified>
  <cp:category/>
  <cp:version/>
  <cp:contentType/>
  <cp:contentStatus/>
</cp:coreProperties>
</file>