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'Arkusz1'!$A$1:$C$350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A254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  <comment ref="A278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<sst xmlns="http://schemas.openxmlformats.org/spreadsheetml/2006/main" count="277" uniqueCount="102">
  <si>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</si>
  <si>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</si>
  <si>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</si>
  <si>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</si>
  <si>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</si>
  <si>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</si>
  <si>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</si>
  <si>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</si>
  <si>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</si>
  <si>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</si>
  <si>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</si>
  <si>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</si>
  <si>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majątkowe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</si>
  <si>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</si>
  <si>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</si>
  <si>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</si>
  <si>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</si>
  <si>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</si>
  <si>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</si>
  <si>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</si>
  <si>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</si>
  <si>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</si>
  <si>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</si>
  <si>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</si>
  <si>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</si>
  <si>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</si>
  <si>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</si>
  <si>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</si>
  <si>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</si>
  <si>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</si>
  <si>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</si>
  <si>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</si>
  <si>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</si>
  <si>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</si>
  <si>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</si>
  <si>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</si>
  <si>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</si>
  <si>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</si>
  <si>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</si>
  <si>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</si>
  <si>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</si>
  <si>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</si>
  <si>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</si>
  <si>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</si>
  <si>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Rezerwy ogólne i celowe</t>
  </si>
  <si>
    <t>Szkoły podstawowe</t>
  </si>
  <si>
    <t>Przedszkola</t>
  </si>
  <si>
    <t>Gimnazja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</si>
  <si>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</si>
  <si>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</si>
  <si>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</si>
  <si>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</si>
  <si>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</si>
  <si>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</si>
  <si>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</si>
  <si>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</si>
  <si>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</si>
  <si>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</si>
  <si>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</si>
  <si>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</si>
  <si>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</si>
  <si>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</si>
  <si>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</si>
  <si>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</si>
  <si>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</si>
  <si>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</si>
  <si>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</si>
  <si>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</si>
  <si>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</si>
  <si>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Cmentarze</t>
  </si>
  <si>
    <t>Promocja jednostek samorządu terytorialnego</t>
  </si>
  <si>
    <t>wydatki na obsługę długu jst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</si>
  <si>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</si>
  <si>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</si>
  <si>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</si>
  <si>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</si>
  <si>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</si>
  <si>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Obrona narodowa</t>
  </si>
  <si>
    <t>Pozostałe wydatki obronne</t>
  </si>
  <si>
    <t>w tym: wydatki związane z realizacją zadań statutowych</t>
  </si>
  <si>
    <t>w tym: inwestycje i zakupy inwestycyjne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</si>
  <si>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</si>
  <si>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</si>
  <si>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</si>
  <si>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</si>
  <si>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</si>
  <si>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 xml:space="preserve">           dotacje</t>
  </si>
  <si>
    <t>Zadania w zakresie przeciwdziałania przemocy w rodzinie</t>
  </si>
  <si>
    <t>010</t>
  </si>
  <si>
    <t>01095</t>
  </si>
  <si>
    <t>Zasiłki stałe</t>
  </si>
  <si>
    <t xml:space="preserve">           świadczenia na rzecz osób fizycznych</t>
  </si>
  <si>
    <t>Wpływy i wydatki związane z gromadzeniem środków z opłat i kar za korzystanie ze środowiska</t>
  </si>
  <si>
    <t>Urzędy naczelnych organów władzy państwowej, kontroli 
i ochrony prawa oraz sądownictwa</t>
  </si>
  <si>
    <t>Urzędy naczelnych organów władzy państwowej, kontroli 
i ochrony prawa</t>
  </si>
  <si>
    <t>PLAN WYDATKÓW BUDŻETOWYCH NA 2013 ROK - OGÓŁEM</t>
  </si>
  <si>
    <t>na 2013 r.</t>
  </si>
  <si>
    <t>Rodziny zastępcze</t>
  </si>
  <si>
    <t>Kultura fizyczna</t>
  </si>
  <si>
    <t>Zadania w zakresie kultury fizycznej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</si>
  <si>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</si>
  <si>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upowszechniania turystyki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</si>
</sst>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 vertical="center"/>
    </xf>
    <xf numFmtId="0" fontId="0" fillId="0" borderId="27" xfId="0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49" fontId="1" fillId="0" borderId="19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0" fontId="0" fillId="0" borderId="3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8" xfId="0" applyFont="1" applyBorder="1" applyAlignment="1">
      <alignment/>
    </xf>
    <xf numFmtId="39" fontId="1" fillId="0" borderId="19" xfId="0" applyNumberFormat="1" applyFont="1" applyBorder="1" applyAlignment="1">
      <alignment horizontal="right"/>
    </xf>
    <xf numFmtId="39" fontId="0" fillId="0" borderId="24" xfId="0" applyNumberFormat="1" applyBorder="1" applyAlignment="1">
      <alignment horizontal="right"/>
    </xf>
    <xf numFmtId="39" fontId="0" fillId="0" borderId="23" xfId="0" applyNumberFormat="1" applyBorder="1" applyAlignment="1">
      <alignment horizontal="right"/>
    </xf>
    <xf numFmtId="39" fontId="0" fillId="0" borderId="19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25" xfId="0" applyNumberFormat="1" applyBorder="1" applyAlignment="1">
      <alignment horizontal="right"/>
    </xf>
    <xf numFmtId="39" fontId="0" fillId="0" borderId="18" xfId="0" applyNumberForma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25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0" fillId="0" borderId="24" xfId="0" applyNumberFormat="1" applyBorder="1" applyAlignment="1">
      <alignment/>
    </xf>
    <xf numFmtId="39" fontId="0" fillId="0" borderId="23" xfId="0" applyNumberFormat="1" applyFont="1" applyBorder="1" applyAlignment="1">
      <alignment/>
    </xf>
    <xf numFmtId="39" fontId="0" fillId="0" borderId="25" xfId="0" applyNumberFormat="1" applyFon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4" xfId="0" applyNumberFormat="1" applyBorder="1" applyAlignment="1">
      <alignment/>
    </xf>
    <xf numFmtId="39" fontId="0" fillId="0" borderId="27" xfId="0" applyNumberForma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0" fillId="0" borderId="26" xfId="0" applyNumberFormat="1" applyBorder="1" applyAlignment="1">
      <alignment/>
    </xf>
    <xf numFmtId="39" fontId="1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0"/>
  <sheetViews>
    <sheetView tabSelected="1" zoomScale="135" zoomScaleNormal="135" zoomScaleSheetLayoutView="100" zoomScalePageLayoutView="0" workbookViewId="0" topLeftCell="A325">
      <selection activeCell="F268" sqref="F268"/>
    </sheetView>
  </sheetViews>
  <sheetFormatPr defaultColWidth="9.00390625" defaultRowHeight="12.75"/>
  <cols>
    <col min="2" max="2" width="54.375" style="0" customWidth="1"/>
    <col min="3" max="3" width="22.375" style="0" customWidth="1"/>
  </cols>
  <sheetData>
    <row r="1" spans="1:3" ht="15.75">
      <c r="A1" s="89" t="s">
        <v>95</v>
      </c>
      <c r="B1" s="89"/>
      <c r="C1" s="1"/>
    </row>
    <row r="3" ht="13.5" thickBot="1">
      <c r="D3" t="s">
        <v>2</v>
      </c>
    </row>
    <row r="4" spans="1:3" ht="12.75">
      <c r="A4" s="14"/>
      <c r="B4" s="4"/>
      <c r="C4" s="2"/>
    </row>
    <row r="5" spans="1:3" ht="12.75">
      <c r="A5" s="15" t="s">
        <v>0</v>
      </c>
      <c r="B5" s="7" t="s">
        <v>3</v>
      </c>
      <c r="C5" s="3" t="s">
        <v>4</v>
      </c>
    </row>
    <row r="6" spans="1:3" ht="12.75">
      <c r="A6" s="15" t="s">
        <v>1</v>
      </c>
      <c r="B6" s="5"/>
      <c r="C6" s="3" t="s">
        <v>96</v>
      </c>
    </row>
    <row r="7" spans="1:3" ht="13.5" thickBot="1">
      <c r="A7" s="16"/>
      <c r="B7" s="6"/>
      <c r="C7" s="65" t="s">
        <v>30</v>
      </c>
    </row>
    <row r="8" spans="1:3" ht="12.75">
      <c r="A8" s="17"/>
      <c r="C8" s="11"/>
    </row>
    <row r="9" spans="1:3" ht="13.5" thickBot="1">
      <c r="A9" s="58" t="s">
        <v>88</v>
      </c>
      <c r="B9" s="8" t="s">
        <v>5</v>
      </c>
      <c r="C9" s="67">
        <f>SUM(C10)</f>
        <v>1500</v>
      </c>
    </row>
    <row r="10" spans="1:3" ht="13.5" thickTop="1">
      <c r="A10" s="59" t="s">
        <v>89</v>
      </c>
      <c r="B10" s="10" t="s">
        <v>6</v>
      </c>
      <c r="C10" s="68">
        <f>SUM(C11)</f>
        <v>1500</v>
      </c>
    </row>
    <row r="11" spans="1:3" ht="12.75">
      <c r="A11" s="18"/>
      <c r="B11" s="30" t="s">
        <v>7</v>
      </c>
      <c r="C11" s="69">
        <f>SUM(C12)</f>
        <v>1500</v>
      </c>
    </row>
    <row r="12" spans="1:3" ht="12.75">
      <c r="A12" s="18"/>
      <c r="B12" s="30" t="s">
        <v>79</v>
      </c>
      <c r="C12" s="69">
        <v>1500</v>
      </c>
    </row>
    <row r="13" spans="1:3" ht="13.5" thickBot="1">
      <c r="A13" s="13"/>
      <c r="B13" s="31"/>
      <c r="C13" s="70"/>
    </row>
    <row r="14" spans="1:3" ht="13.5" thickTop="1">
      <c r="A14" s="12"/>
      <c r="B14" s="32"/>
      <c r="C14" s="71"/>
    </row>
    <row r="15" spans="1:3" ht="13.5" thickBot="1">
      <c r="A15" s="19">
        <v>600</v>
      </c>
      <c r="B15" s="33" t="s">
        <v>8</v>
      </c>
      <c r="C15" s="67">
        <f>SUM(C16,C20)</f>
        <v>4682000</v>
      </c>
    </row>
    <row r="16" spans="1:3" ht="13.5" thickTop="1">
      <c r="A16" s="20">
        <v>60004</v>
      </c>
      <c r="B16" s="34" t="s">
        <v>9</v>
      </c>
      <c r="C16" s="68">
        <f>SUM(C17)</f>
        <v>859000</v>
      </c>
    </row>
    <row r="17" spans="1:3" ht="12.75">
      <c r="A17" s="18"/>
      <c r="B17" s="35" t="s">
        <v>7</v>
      </c>
      <c r="C17" s="69">
        <f>SUM(C18)</f>
        <v>859000</v>
      </c>
    </row>
    <row r="18" spans="1:3" ht="12.75">
      <c r="A18" s="18"/>
      <c r="B18" s="30" t="s">
        <v>79</v>
      </c>
      <c r="C18" s="69">
        <v>859000</v>
      </c>
    </row>
    <row r="19" spans="1:3" ht="12.75">
      <c r="A19" s="21"/>
      <c r="B19" s="36"/>
      <c r="C19" s="72" t="s">
        <v>2</v>
      </c>
    </row>
    <row r="20" spans="1:3" ht="12.75">
      <c r="A20" s="21">
        <v>60016</v>
      </c>
      <c r="B20" s="36" t="s">
        <v>10</v>
      </c>
      <c r="C20" s="72">
        <f>SUM(C21,C23)</f>
        <v>3823000</v>
      </c>
    </row>
    <row r="21" spans="1:3" ht="12.75">
      <c r="A21" s="18"/>
      <c r="B21" s="35" t="s">
        <v>7</v>
      </c>
      <c r="C21" s="69">
        <f>SUM(C22)</f>
        <v>1123000</v>
      </c>
    </row>
    <row r="22" spans="1:3" ht="12.75">
      <c r="A22" s="18"/>
      <c r="B22" s="30" t="s">
        <v>79</v>
      </c>
      <c r="C22" s="69">
        <v>1123000</v>
      </c>
    </row>
    <row r="23" spans="1:3" ht="12.75">
      <c r="A23" s="18"/>
      <c r="B23" s="37" t="s">
        <v>12</v>
      </c>
      <c r="C23" s="69">
        <f>SUM(C24:C24)</f>
        <v>2700000</v>
      </c>
    </row>
    <row r="24" spans="1:3" ht="12.75">
      <c r="A24" s="18"/>
      <c r="B24" s="37" t="s">
        <v>80</v>
      </c>
      <c r="C24" s="69">
        <v>2700000</v>
      </c>
    </row>
    <row r="25" spans="1:3" ht="13.5" thickBot="1">
      <c r="A25" s="18"/>
      <c r="B25" s="37"/>
      <c r="C25" s="69"/>
    </row>
    <row r="26" spans="1:3" ht="13.5" thickTop="1">
      <c r="A26" s="12"/>
      <c r="B26" s="38"/>
      <c r="C26" s="71"/>
    </row>
    <row r="27" spans="1:3" ht="13.5" thickBot="1">
      <c r="A27" s="19">
        <v>630</v>
      </c>
      <c r="B27" s="33" t="s">
        <v>76</v>
      </c>
      <c r="C27" s="67">
        <f>SUM(C28)</f>
        <v>4000</v>
      </c>
    </row>
    <row r="28" spans="1:3" ht="13.5" thickTop="1">
      <c r="A28" s="20">
        <v>63003</v>
      </c>
      <c r="B28" s="34" t="s">
        <v>101</v>
      </c>
      <c r="C28" s="68">
        <f>SUM(C29,C32)</f>
        <v>4000</v>
      </c>
    </row>
    <row r="29" spans="1:3" ht="12.75">
      <c r="A29" s="18"/>
      <c r="B29" s="35" t="s">
        <v>7</v>
      </c>
      <c r="C29" s="69">
        <f>SUM(C30:C30)</f>
        <v>4000</v>
      </c>
    </row>
    <row r="30" spans="1:3" ht="12.75">
      <c r="A30" s="18"/>
      <c r="B30" s="30" t="s">
        <v>22</v>
      </c>
      <c r="C30" s="69">
        <v>4000</v>
      </c>
    </row>
    <row r="31" spans="1:3" ht="13.5" thickBot="1">
      <c r="A31" s="18"/>
      <c r="B31" s="39"/>
      <c r="C31" s="69"/>
    </row>
    <row r="32" spans="1:3" ht="13.5" thickTop="1">
      <c r="A32" s="12"/>
      <c r="B32" s="35"/>
      <c r="C32" s="73"/>
    </row>
    <row r="33" spans="1:3" ht="13.5" thickBot="1">
      <c r="A33" s="19">
        <v>700</v>
      </c>
      <c r="B33" s="33" t="s">
        <v>11</v>
      </c>
      <c r="C33" s="74">
        <f>SUM(,C34,C38,C44)</f>
        <v>11718394</v>
      </c>
    </row>
    <row r="34" spans="1:3" ht="13.5" thickTop="1">
      <c r="A34" s="21">
        <v>70004</v>
      </c>
      <c r="B34" s="36" t="s">
        <v>35</v>
      </c>
      <c r="C34" s="75">
        <f>SUM(C35)</f>
        <v>30000</v>
      </c>
    </row>
    <row r="35" spans="1:3" ht="12.75">
      <c r="A35" s="18"/>
      <c r="B35" s="35" t="s">
        <v>7</v>
      </c>
      <c r="C35" s="69">
        <f>SUM(C36)</f>
        <v>30000</v>
      </c>
    </row>
    <row r="36" spans="1:3" ht="12.75">
      <c r="A36" s="18"/>
      <c r="B36" s="30" t="s">
        <v>79</v>
      </c>
      <c r="C36" s="76">
        <v>30000</v>
      </c>
    </row>
    <row r="37" spans="1:3" ht="12.75">
      <c r="A37" s="21"/>
      <c r="B37" s="36"/>
      <c r="C37" s="75"/>
    </row>
    <row r="38" spans="1:3" ht="12.75">
      <c r="A38" s="21">
        <v>70005</v>
      </c>
      <c r="B38" s="36" t="s">
        <v>36</v>
      </c>
      <c r="C38" s="75">
        <f>SUM(C39)</f>
        <v>9224894</v>
      </c>
    </row>
    <row r="39" spans="1:3" ht="12.75">
      <c r="A39" s="18"/>
      <c r="B39" s="35" t="s">
        <v>13</v>
      </c>
      <c r="C39" s="76">
        <f>SUM(C40:C42)</f>
        <v>9224894</v>
      </c>
    </row>
    <row r="40" spans="1:3" ht="12.75">
      <c r="A40" s="18"/>
      <c r="B40" s="35" t="s">
        <v>16</v>
      </c>
      <c r="C40" s="76">
        <v>1713891</v>
      </c>
    </row>
    <row r="41" spans="1:3" ht="12.75">
      <c r="A41" s="18"/>
      <c r="B41" s="30" t="s">
        <v>81</v>
      </c>
      <c r="C41" s="76">
        <v>7499003</v>
      </c>
    </row>
    <row r="42" spans="1:3" ht="12.75">
      <c r="A42" s="18"/>
      <c r="B42" s="30" t="s">
        <v>91</v>
      </c>
      <c r="C42" s="79">
        <v>12000</v>
      </c>
    </row>
    <row r="43" spans="1:3" ht="12.75">
      <c r="A43" s="21"/>
      <c r="B43" s="36"/>
      <c r="C43" s="75"/>
    </row>
    <row r="44" spans="1:3" ht="12.75">
      <c r="A44" s="21">
        <v>70095</v>
      </c>
      <c r="B44" s="36" t="s">
        <v>6</v>
      </c>
      <c r="C44" s="75">
        <f>SUM(C45)</f>
        <v>2463500</v>
      </c>
    </row>
    <row r="45" spans="1:3" ht="12.75">
      <c r="A45" s="18"/>
      <c r="B45" s="40" t="s">
        <v>7</v>
      </c>
      <c r="C45" s="76">
        <f>SUM(C46)</f>
        <v>2463500</v>
      </c>
    </row>
    <row r="46" spans="1:3" ht="12.75">
      <c r="A46" s="18"/>
      <c r="B46" s="30" t="s">
        <v>79</v>
      </c>
      <c r="C46" s="76">
        <v>2463500</v>
      </c>
    </row>
    <row r="47" spans="1:3" ht="13.5" thickBot="1">
      <c r="A47" s="13"/>
      <c r="B47" s="41"/>
      <c r="C47" s="77"/>
    </row>
    <row r="48" spans="1:3" ht="13.5" thickTop="1">
      <c r="A48" s="12"/>
      <c r="B48" s="35"/>
      <c r="C48" s="73"/>
    </row>
    <row r="49" spans="1:3" ht="13.5" thickBot="1">
      <c r="A49" s="19">
        <v>710</v>
      </c>
      <c r="B49" s="33" t="s">
        <v>14</v>
      </c>
      <c r="C49" s="74">
        <f>SUM(C50,C55,C59)</f>
        <v>1148000</v>
      </c>
    </row>
    <row r="50" spans="1:3" ht="13.5" thickTop="1">
      <c r="A50" s="20">
        <v>71004</v>
      </c>
      <c r="B50" s="34" t="s">
        <v>37</v>
      </c>
      <c r="C50" s="78">
        <f>SUM(C51)</f>
        <v>84400</v>
      </c>
    </row>
    <row r="51" spans="1:3" ht="12.75">
      <c r="A51" s="18"/>
      <c r="B51" s="35" t="s">
        <v>7</v>
      </c>
      <c r="C51" s="76">
        <f>SUM(C52:C53)</f>
        <v>84400</v>
      </c>
    </row>
    <row r="52" spans="1:3" ht="12.75">
      <c r="A52" s="18"/>
      <c r="B52" s="35" t="s">
        <v>16</v>
      </c>
      <c r="C52" s="76">
        <v>2400</v>
      </c>
    </row>
    <row r="53" spans="1:3" ht="12.75">
      <c r="A53" s="18"/>
      <c r="B53" s="30" t="s">
        <v>81</v>
      </c>
      <c r="C53" s="76">
        <v>82000</v>
      </c>
    </row>
    <row r="54" spans="1:3" ht="12.75">
      <c r="A54" s="21"/>
      <c r="B54" s="36"/>
      <c r="C54" s="75"/>
    </row>
    <row r="55" spans="1:3" ht="12.75">
      <c r="A55" s="21">
        <v>71014</v>
      </c>
      <c r="B55" s="36" t="s">
        <v>38</v>
      </c>
      <c r="C55" s="75">
        <f>SUM(C56)</f>
        <v>1000</v>
      </c>
    </row>
    <row r="56" spans="1:3" ht="12.75">
      <c r="A56" s="18"/>
      <c r="B56" s="35" t="s">
        <v>7</v>
      </c>
      <c r="C56" s="76">
        <f>SUM(C57)</f>
        <v>1000</v>
      </c>
    </row>
    <row r="57" spans="1:3" ht="12.75">
      <c r="A57" s="18"/>
      <c r="B57" s="30" t="s">
        <v>79</v>
      </c>
      <c r="C57" s="76">
        <v>1000</v>
      </c>
    </row>
    <row r="58" spans="1:3" ht="12.75">
      <c r="A58" s="21"/>
      <c r="B58" s="36"/>
      <c r="C58" s="75"/>
    </row>
    <row r="59" spans="1:3" ht="12.75">
      <c r="A59" s="21">
        <v>71035</v>
      </c>
      <c r="B59" s="36" t="s">
        <v>69</v>
      </c>
      <c r="C59" s="75">
        <f>SUM(C60,C62)</f>
        <v>1062600</v>
      </c>
    </row>
    <row r="60" spans="1:3" ht="12.75">
      <c r="A60" s="18"/>
      <c r="B60" s="40" t="s">
        <v>7</v>
      </c>
      <c r="C60" s="76">
        <f>SUM(C61)</f>
        <v>312600</v>
      </c>
    </row>
    <row r="61" spans="1:3" ht="12.75">
      <c r="A61" s="18"/>
      <c r="B61" s="30" t="s">
        <v>79</v>
      </c>
      <c r="C61" s="76">
        <v>312600</v>
      </c>
    </row>
    <row r="62" spans="1:3" ht="12.75">
      <c r="A62" s="18"/>
      <c r="B62" s="35" t="s">
        <v>12</v>
      </c>
      <c r="C62" s="76">
        <f>SUM(C63)</f>
        <v>750000</v>
      </c>
    </row>
    <row r="63" spans="1:3" ht="12.75">
      <c r="A63" s="18"/>
      <c r="B63" s="37" t="s">
        <v>80</v>
      </c>
      <c r="C63" s="76">
        <v>750000</v>
      </c>
    </row>
    <row r="64" spans="1:3" ht="13.5" thickBot="1">
      <c r="A64" s="13"/>
      <c r="B64" s="92"/>
      <c r="C64" s="77"/>
    </row>
    <row r="65" spans="1:3" ht="13.5" thickTop="1">
      <c r="A65" s="12"/>
      <c r="B65" s="38"/>
      <c r="C65" s="73"/>
    </row>
    <row r="66" spans="1:3" ht="13.5" thickBot="1">
      <c r="A66" s="19">
        <v>750</v>
      </c>
      <c r="B66" s="33" t="s">
        <v>15</v>
      </c>
      <c r="C66" s="74">
        <f>SUM(C67,C71,C77,C85,C90)</f>
        <v>9532312</v>
      </c>
    </row>
    <row r="67" spans="1:3" ht="13.5" thickTop="1">
      <c r="A67" s="20">
        <v>75011</v>
      </c>
      <c r="B67" s="34" t="s">
        <v>39</v>
      </c>
      <c r="C67" s="78">
        <f>SUM(C68)</f>
        <v>287360</v>
      </c>
    </row>
    <row r="68" spans="1:3" ht="12.75">
      <c r="A68" s="18"/>
      <c r="B68" s="35" t="s">
        <v>7</v>
      </c>
      <c r="C68" s="76">
        <f>SUM(C69)</f>
        <v>287360</v>
      </c>
    </row>
    <row r="69" spans="1:3" ht="12.75">
      <c r="A69" s="18"/>
      <c r="B69" s="42" t="s">
        <v>16</v>
      </c>
      <c r="C69" s="76">
        <v>287360</v>
      </c>
    </row>
    <row r="70" spans="1:3" ht="12.75">
      <c r="A70" s="21"/>
      <c r="B70" s="36"/>
      <c r="C70" s="75"/>
    </row>
    <row r="71" spans="1:3" ht="12.75">
      <c r="A71" s="21">
        <v>75022</v>
      </c>
      <c r="B71" s="36" t="s">
        <v>40</v>
      </c>
      <c r="C71" s="75">
        <f>SUM(C72)</f>
        <v>278368</v>
      </c>
    </row>
    <row r="72" spans="1:3" ht="12.75">
      <c r="A72" s="18"/>
      <c r="B72" s="35" t="s">
        <v>13</v>
      </c>
      <c r="C72" s="76">
        <f>SUM(C73:C75)</f>
        <v>278368</v>
      </c>
    </row>
    <row r="73" spans="1:3" ht="12.75">
      <c r="A73" s="18"/>
      <c r="B73" s="35" t="s">
        <v>24</v>
      </c>
      <c r="C73" s="76">
        <v>267168</v>
      </c>
    </row>
    <row r="74" spans="1:3" ht="12.75">
      <c r="A74" s="18"/>
      <c r="B74" s="35" t="s">
        <v>82</v>
      </c>
      <c r="C74" s="76">
        <v>1200</v>
      </c>
    </row>
    <row r="75" spans="1:3" ht="12.75">
      <c r="A75" s="18"/>
      <c r="B75" s="30" t="s">
        <v>81</v>
      </c>
      <c r="C75" s="76">
        <v>10000</v>
      </c>
    </row>
    <row r="76" spans="1:3" ht="12.75">
      <c r="A76" s="21"/>
      <c r="B76" s="36"/>
      <c r="C76" s="75"/>
    </row>
    <row r="77" spans="1:3" ht="12.75">
      <c r="A77" s="21">
        <v>75023</v>
      </c>
      <c r="B77" s="36" t="s">
        <v>41</v>
      </c>
      <c r="C77" s="75">
        <f>SUM(C78,C82)</f>
        <v>8681684</v>
      </c>
    </row>
    <row r="78" spans="1:3" ht="12.75">
      <c r="A78" s="18"/>
      <c r="B78" s="35" t="s">
        <v>7</v>
      </c>
      <c r="C78" s="76">
        <f>SUM(C79:C81)</f>
        <v>8396684</v>
      </c>
    </row>
    <row r="79" spans="1:3" ht="12.75">
      <c r="A79" s="18"/>
      <c r="B79" s="35" t="s">
        <v>16</v>
      </c>
      <c r="C79" s="76">
        <v>5909000</v>
      </c>
    </row>
    <row r="80" spans="1:3" ht="12.75">
      <c r="A80" s="18"/>
      <c r="B80" s="30" t="s">
        <v>81</v>
      </c>
      <c r="C80" s="76">
        <v>2438164</v>
      </c>
    </row>
    <row r="81" spans="1:3" ht="12.75">
      <c r="A81" s="18"/>
      <c r="B81" s="30" t="s">
        <v>91</v>
      </c>
      <c r="C81" s="76">
        <v>49520</v>
      </c>
    </row>
    <row r="82" spans="1:3" ht="12.75">
      <c r="A82" s="18"/>
      <c r="B82" s="42" t="s">
        <v>12</v>
      </c>
      <c r="C82" s="79">
        <f>SUM(C83)</f>
        <v>285000</v>
      </c>
    </row>
    <row r="83" spans="1:3" ht="12.75">
      <c r="A83" s="18"/>
      <c r="B83" s="37" t="s">
        <v>80</v>
      </c>
      <c r="C83" s="79">
        <v>285000</v>
      </c>
    </row>
    <row r="84" spans="1:3" ht="12.75">
      <c r="A84" s="21"/>
      <c r="B84" s="36"/>
      <c r="C84" s="80"/>
    </row>
    <row r="85" spans="1:3" ht="12.75">
      <c r="A85" s="21">
        <v>75075</v>
      </c>
      <c r="B85" s="36" t="s">
        <v>70</v>
      </c>
      <c r="C85" s="75">
        <f>SUM(C86)</f>
        <v>170000</v>
      </c>
    </row>
    <row r="86" spans="1:3" ht="12.75">
      <c r="A86" s="18"/>
      <c r="B86" s="40" t="s">
        <v>25</v>
      </c>
      <c r="C86" s="76">
        <f>SUM(C87,C88)</f>
        <v>170000</v>
      </c>
    </row>
    <row r="87" spans="1:3" ht="12.75">
      <c r="A87" s="18"/>
      <c r="B87" s="40" t="s">
        <v>16</v>
      </c>
      <c r="C87" s="76">
        <v>41300</v>
      </c>
    </row>
    <row r="88" spans="1:3" ht="12.75">
      <c r="A88" s="18"/>
      <c r="B88" s="30" t="s">
        <v>81</v>
      </c>
      <c r="C88" s="76">
        <v>128700</v>
      </c>
    </row>
    <row r="89" spans="1:3" ht="12.75">
      <c r="A89" s="21"/>
      <c r="B89" s="36"/>
      <c r="C89" s="75"/>
    </row>
    <row r="90" spans="1:3" ht="12.75">
      <c r="A90" s="21">
        <v>75095</v>
      </c>
      <c r="B90" s="36" t="s">
        <v>6</v>
      </c>
      <c r="C90" s="75">
        <f>SUM(C91)</f>
        <v>114900</v>
      </c>
    </row>
    <row r="91" spans="1:3" ht="12.75">
      <c r="A91" s="18"/>
      <c r="B91" s="35" t="s">
        <v>7</v>
      </c>
      <c r="C91" s="76">
        <f>SUM(C92:C93)</f>
        <v>114900</v>
      </c>
    </row>
    <row r="92" spans="1:3" ht="12.75">
      <c r="A92" s="18" t="s">
        <v>2</v>
      </c>
      <c r="B92" s="30" t="s">
        <v>79</v>
      </c>
      <c r="C92" s="76">
        <v>72900</v>
      </c>
    </row>
    <row r="93" spans="1:3" ht="12.75">
      <c r="A93" s="18"/>
      <c r="B93" s="35" t="s">
        <v>82</v>
      </c>
      <c r="C93" s="76">
        <v>42000</v>
      </c>
    </row>
    <row r="94" spans="1:3" ht="13.5" thickBot="1">
      <c r="A94" s="13"/>
      <c r="B94" s="41"/>
      <c r="C94" s="77"/>
    </row>
    <row r="95" spans="1:3" ht="13.5" thickTop="1">
      <c r="A95" s="12"/>
      <c r="B95" s="66"/>
      <c r="C95" s="73"/>
    </row>
    <row r="96" spans="1:3" ht="27" customHeight="1" thickBot="1">
      <c r="A96" s="23">
        <v>751</v>
      </c>
      <c r="B96" s="44" t="s">
        <v>93</v>
      </c>
      <c r="C96" s="74">
        <f>SUM(C97)</f>
        <v>6439</v>
      </c>
    </row>
    <row r="97" spans="1:3" ht="26.25" thickTop="1">
      <c r="A97" s="20">
        <v>75101</v>
      </c>
      <c r="B97" s="45" t="s">
        <v>94</v>
      </c>
      <c r="C97" s="78">
        <f>SUM(C98)</f>
        <v>6439</v>
      </c>
    </row>
    <row r="98" spans="1:3" ht="12.75">
      <c r="A98" s="18"/>
      <c r="B98" s="35" t="s">
        <v>7</v>
      </c>
      <c r="C98" s="76">
        <f>SUM(C99)</f>
        <v>6439</v>
      </c>
    </row>
    <row r="99" spans="1:3" ht="12.75">
      <c r="A99" s="18"/>
      <c r="B99" s="35" t="s">
        <v>16</v>
      </c>
      <c r="C99" s="76">
        <v>6439</v>
      </c>
    </row>
    <row r="100" spans="1:3" ht="13.5" thickBot="1">
      <c r="A100" s="18"/>
      <c r="B100" s="39"/>
      <c r="C100" s="76"/>
    </row>
    <row r="101" spans="1:3" ht="13.5" thickTop="1">
      <c r="A101" s="12"/>
      <c r="B101" s="35"/>
      <c r="C101" s="73"/>
    </row>
    <row r="102" spans="1:3" ht="13.5" thickBot="1">
      <c r="A102" s="19">
        <v>752</v>
      </c>
      <c r="B102" s="33" t="s">
        <v>77</v>
      </c>
      <c r="C102" s="74">
        <f>SUM(C103)</f>
        <v>3000</v>
      </c>
    </row>
    <row r="103" spans="1:3" ht="13.5" thickTop="1">
      <c r="A103" s="21">
        <v>75212</v>
      </c>
      <c r="B103" s="36" t="s">
        <v>78</v>
      </c>
      <c r="C103" s="75">
        <f>SUM(C104,)</f>
        <v>3000</v>
      </c>
    </row>
    <row r="104" spans="1:3" ht="12.75">
      <c r="A104" s="18"/>
      <c r="B104" s="35" t="s">
        <v>7</v>
      </c>
      <c r="C104" s="76">
        <f>SUM(C105)</f>
        <v>3000</v>
      </c>
    </row>
    <row r="105" spans="1:3" ht="12.75">
      <c r="A105" s="18"/>
      <c r="B105" s="30" t="s">
        <v>79</v>
      </c>
      <c r="C105" s="76">
        <v>3000</v>
      </c>
    </row>
    <row r="106" spans="1:3" ht="13.5" thickBot="1">
      <c r="A106" s="18"/>
      <c r="B106" s="39"/>
      <c r="C106" s="76"/>
    </row>
    <row r="107" spans="1:3" ht="13.5" thickTop="1">
      <c r="A107" s="12"/>
      <c r="B107" s="35"/>
      <c r="C107" s="73"/>
    </row>
    <row r="108" spans="1:3" ht="13.5" thickBot="1">
      <c r="A108" s="19">
        <v>754</v>
      </c>
      <c r="B108" s="33" t="s">
        <v>18</v>
      </c>
      <c r="C108" s="74">
        <f>SUM(C109,C113,C119)</f>
        <v>665500</v>
      </c>
    </row>
    <row r="109" spans="1:3" ht="13.5" thickTop="1">
      <c r="A109" s="21">
        <v>75414</v>
      </c>
      <c r="B109" s="36" t="s">
        <v>42</v>
      </c>
      <c r="C109" s="75">
        <f>SUM(C110,)</f>
        <v>4000</v>
      </c>
    </row>
    <row r="110" spans="1:3" ht="12.75">
      <c r="A110" s="18"/>
      <c r="B110" s="35" t="s">
        <v>7</v>
      </c>
      <c r="C110" s="76">
        <f>SUM(C111)</f>
        <v>4000</v>
      </c>
    </row>
    <row r="111" spans="1:3" ht="12.75">
      <c r="A111" s="18"/>
      <c r="B111" s="30" t="s">
        <v>79</v>
      </c>
      <c r="C111" s="76">
        <v>4000</v>
      </c>
    </row>
    <row r="112" spans="1:3" ht="12.75">
      <c r="A112" s="21"/>
      <c r="B112" s="36"/>
      <c r="C112" s="75"/>
    </row>
    <row r="113" spans="1:3" ht="12.75">
      <c r="A113" s="21">
        <v>75416</v>
      </c>
      <c r="B113" s="36" t="s">
        <v>17</v>
      </c>
      <c r="C113" s="80">
        <f>SUM(C114)</f>
        <v>657500</v>
      </c>
    </row>
    <row r="114" spans="1:3" ht="12.75">
      <c r="A114" s="18"/>
      <c r="B114" s="35" t="s">
        <v>7</v>
      </c>
      <c r="C114" s="76">
        <f>SUM(C115:C117)</f>
        <v>657500</v>
      </c>
    </row>
    <row r="115" spans="1:3" ht="12.75">
      <c r="A115" s="18"/>
      <c r="B115" s="35" t="s">
        <v>16</v>
      </c>
      <c r="C115" s="76">
        <v>580000</v>
      </c>
    </row>
    <row r="116" spans="1:3" ht="12.75">
      <c r="A116" s="18"/>
      <c r="B116" s="30" t="s">
        <v>81</v>
      </c>
      <c r="C116" s="76">
        <v>42500</v>
      </c>
    </row>
    <row r="117" spans="1:3" ht="12.75">
      <c r="A117" s="18"/>
      <c r="B117" s="30" t="s">
        <v>91</v>
      </c>
      <c r="C117" s="79">
        <v>35000</v>
      </c>
    </row>
    <row r="118" spans="1:3" ht="12.75">
      <c r="A118" s="21"/>
      <c r="B118" s="46"/>
      <c r="C118" s="75"/>
    </row>
    <row r="119" spans="1:3" ht="12.75">
      <c r="A119" s="21">
        <v>75421</v>
      </c>
      <c r="B119" s="36" t="s">
        <v>85</v>
      </c>
      <c r="C119" s="80">
        <f>SUM(C120)</f>
        <v>4000</v>
      </c>
    </row>
    <row r="120" spans="1:3" ht="12.75">
      <c r="A120" s="18"/>
      <c r="B120" s="35" t="s">
        <v>7</v>
      </c>
      <c r="C120" s="76">
        <f>SUM(C121:C121)</f>
        <v>4000</v>
      </c>
    </row>
    <row r="121" spans="1:3" ht="12.75">
      <c r="A121" s="18"/>
      <c r="B121" s="30" t="s">
        <v>79</v>
      </c>
      <c r="C121" s="76">
        <v>4000</v>
      </c>
    </row>
    <row r="122" spans="1:3" ht="13.5" thickBot="1">
      <c r="A122" s="13"/>
      <c r="B122" s="31"/>
      <c r="C122" s="77"/>
    </row>
    <row r="123" spans="1:3" ht="13.5" thickTop="1">
      <c r="A123" s="12"/>
      <c r="B123" s="38"/>
      <c r="C123" s="73"/>
    </row>
    <row r="124" spans="1:3" ht="13.5" thickBot="1">
      <c r="A124" s="19">
        <v>757</v>
      </c>
      <c r="B124" s="33" t="s">
        <v>19</v>
      </c>
      <c r="C124" s="74">
        <f>SUM(C125)</f>
        <v>1638300</v>
      </c>
    </row>
    <row r="125" spans="1:3" ht="13.5" thickTop="1">
      <c r="A125" s="20">
        <v>75702</v>
      </c>
      <c r="B125" s="34" t="s">
        <v>43</v>
      </c>
      <c r="C125" s="78">
        <f>SUM(C126)</f>
        <v>1638300</v>
      </c>
    </row>
    <row r="126" spans="1:3" ht="12.75">
      <c r="A126" s="18"/>
      <c r="B126" s="40" t="s">
        <v>7</v>
      </c>
      <c r="C126" s="76">
        <f>SUM(C127)</f>
        <v>1638300</v>
      </c>
    </row>
    <row r="127" spans="1:3" ht="12.75">
      <c r="A127" s="18"/>
      <c r="B127" s="35" t="s">
        <v>71</v>
      </c>
      <c r="C127" s="76">
        <v>1638300</v>
      </c>
    </row>
    <row r="128" spans="1:3" ht="13.5" thickBot="1">
      <c r="A128" s="21"/>
      <c r="B128" s="42"/>
      <c r="C128" s="75"/>
    </row>
    <row r="129" spans="1:3" ht="13.5" thickTop="1">
      <c r="A129" s="12"/>
      <c r="B129" s="66"/>
      <c r="C129" s="73"/>
    </row>
    <row r="130" spans="1:3" ht="13.5" thickBot="1">
      <c r="A130" s="19">
        <v>758</v>
      </c>
      <c r="B130" s="33" t="s">
        <v>20</v>
      </c>
      <c r="C130" s="74">
        <f>SUM(C131)</f>
        <v>381000</v>
      </c>
    </row>
    <row r="131" spans="1:3" ht="13.5" thickTop="1">
      <c r="A131" s="21">
        <v>75818</v>
      </c>
      <c r="B131" s="36" t="s">
        <v>44</v>
      </c>
      <c r="C131" s="75">
        <f>SUM(C132,C134)</f>
        <v>381000</v>
      </c>
    </row>
    <row r="132" spans="1:3" ht="12.75">
      <c r="A132" s="18"/>
      <c r="B132" s="35" t="s">
        <v>32</v>
      </c>
      <c r="C132" s="76">
        <f>SUM(C133)</f>
        <v>130000</v>
      </c>
    </row>
    <row r="133" spans="1:3" ht="12.75">
      <c r="A133" s="21"/>
      <c r="B133" s="36" t="s">
        <v>33</v>
      </c>
      <c r="C133" s="75">
        <v>130000</v>
      </c>
    </row>
    <row r="134" spans="1:3" ht="12.75">
      <c r="A134" s="18"/>
      <c r="B134" s="35" t="s">
        <v>34</v>
      </c>
      <c r="C134" s="76">
        <f>SUM(C135)</f>
        <v>251000</v>
      </c>
    </row>
    <row r="135" spans="1:3" ht="12.75">
      <c r="A135" s="18"/>
      <c r="B135" s="35" t="s">
        <v>33</v>
      </c>
      <c r="C135" s="76">
        <f>SUM(C136:C136)</f>
        <v>251000</v>
      </c>
    </row>
    <row r="136" spans="1:3" ht="26.25" customHeight="1">
      <c r="A136" s="18"/>
      <c r="B136" s="48" t="s">
        <v>75</v>
      </c>
      <c r="C136" s="76">
        <v>251000</v>
      </c>
    </row>
    <row r="137" spans="1:3" ht="13.5" thickBot="1">
      <c r="A137" s="13"/>
      <c r="B137" s="41"/>
      <c r="C137" s="77"/>
    </row>
    <row r="138" spans="1:3" ht="13.5" thickTop="1">
      <c r="A138" s="12"/>
      <c r="B138" s="38"/>
      <c r="C138" s="73"/>
    </row>
    <row r="139" spans="1:3" ht="13.5" thickBot="1">
      <c r="A139" s="19">
        <v>801</v>
      </c>
      <c r="B139" s="33" t="s">
        <v>21</v>
      </c>
      <c r="C139" s="74">
        <f>SUM(C140,C148,C159,C165,C169,C173)</f>
        <v>33473788</v>
      </c>
    </row>
    <row r="140" spans="1:3" ht="13.5" thickTop="1">
      <c r="A140" s="20">
        <v>80101</v>
      </c>
      <c r="B140" s="34" t="s">
        <v>45</v>
      </c>
      <c r="C140" s="78">
        <f>SUM(C141,C145)</f>
        <v>11818736</v>
      </c>
    </row>
    <row r="141" spans="1:3" ht="12.75">
      <c r="A141" s="18"/>
      <c r="B141" s="35" t="s">
        <v>7</v>
      </c>
      <c r="C141" s="76">
        <f>SUM(C142:C144)</f>
        <v>11783736</v>
      </c>
    </row>
    <row r="142" spans="1:3" ht="12.75">
      <c r="A142" s="18"/>
      <c r="B142" s="35" t="s">
        <v>16</v>
      </c>
      <c r="C142" s="76">
        <v>10238829</v>
      </c>
    </row>
    <row r="143" spans="1:3" ht="12.75">
      <c r="A143" s="18"/>
      <c r="B143" s="30" t="s">
        <v>81</v>
      </c>
      <c r="C143" s="76">
        <v>1518056</v>
      </c>
    </row>
    <row r="144" spans="1:3" ht="12.75">
      <c r="A144" s="18"/>
      <c r="B144" s="27" t="s">
        <v>91</v>
      </c>
      <c r="C144" s="81">
        <v>26851</v>
      </c>
    </row>
    <row r="145" spans="1:3" ht="12.75">
      <c r="A145" s="18"/>
      <c r="B145" s="57" t="s">
        <v>12</v>
      </c>
      <c r="C145" s="81">
        <f>SUM(C146)</f>
        <v>35000</v>
      </c>
    </row>
    <row r="146" spans="1:3" ht="11.25" customHeight="1">
      <c r="A146" s="18"/>
      <c r="B146" s="56" t="s">
        <v>80</v>
      </c>
      <c r="C146" s="81">
        <v>35000</v>
      </c>
    </row>
    <row r="147" spans="1:3" ht="12.75">
      <c r="A147" s="21"/>
      <c r="B147" s="60"/>
      <c r="C147" s="82"/>
    </row>
    <row r="148" spans="1:3" ht="12.75">
      <c r="A148" s="21">
        <v>80104</v>
      </c>
      <c r="B148" s="36" t="s">
        <v>46</v>
      </c>
      <c r="C148" s="75">
        <f>SUM(C149,C156)</f>
        <v>12114537</v>
      </c>
    </row>
    <row r="149" spans="1:3" ht="12.75">
      <c r="A149" s="18"/>
      <c r="B149" s="35" t="s">
        <v>7</v>
      </c>
      <c r="C149" s="76">
        <f>SUM(C150,C151:C155)</f>
        <v>11934537</v>
      </c>
    </row>
    <row r="150" spans="1:3" ht="12.75">
      <c r="A150" s="18"/>
      <c r="B150" s="35" t="s">
        <v>16</v>
      </c>
      <c r="C150" s="76">
        <f>8897381+62003+20198</f>
        <v>8979582</v>
      </c>
    </row>
    <row r="151" spans="1:3" ht="12.75">
      <c r="A151" s="18"/>
      <c r="B151" s="30" t="s">
        <v>81</v>
      </c>
      <c r="C151" s="76">
        <v>2710009</v>
      </c>
    </row>
    <row r="152" spans="1:3" ht="12.75">
      <c r="A152" s="18"/>
      <c r="B152" s="27" t="s">
        <v>91</v>
      </c>
      <c r="C152" s="76">
        <v>36537</v>
      </c>
    </row>
    <row r="153" spans="1:3" ht="12.75">
      <c r="A153" s="18"/>
      <c r="B153" s="30" t="s">
        <v>86</v>
      </c>
      <c r="C153" s="76">
        <v>176809</v>
      </c>
    </row>
    <row r="154" spans="1:3" ht="12.75">
      <c r="A154" s="18"/>
      <c r="B154" s="27" t="s">
        <v>83</v>
      </c>
      <c r="C154" s="76"/>
    </row>
    <row r="155" spans="1:3" ht="12.75">
      <c r="A155" s="18"/>
      <c r="B155" s="57" t="s">
        <v>84</v>
      </c>
      <c r="C155" s="76">
        <v>31600</v>
      </c>
    </row>
    <row r="156" spans="1:3" ht="12.75">
      <c r="A156" s="18"/>
      <c r="B156" s="35" t="s">
        <v>12</v>
      </c>
      <c r="C156" s="76">
        <f>SUM(C157)</f>
        <v>180000</v>
      </c>
    </row>
    <row r="157" spans="1:3" ht="12.75">
      <c r="A157" s="18"/>
      <c r="B157" s="56" t="s">
        <v>80</v>
      </c>
      <c r="C157" s="76">
        <v>180000</v>
      </c>
    </row>
    <row r="158" spans="1:3" ht="12.75">
      <c r="A158" s="21"/>
      <c r="B158" s="36"/>
      <c r="C158" s="75"/>
    </row>
    <row r="159" spans="1:3" ht="12.75">
      <c r="A159" s="21">
        <v>80110</v>
      </c>
      <c r="B159" s="36" t="s">
        <v>47</v>
      </c>
      <c r="C159" s="75">
        <f>SUM(C160)</f>
        <v>8938666</v>
      </c>
    </row>
    <row r="160" spans="1:3" ht="12.75">
      <c r="A160" s="18"/>
      <c r="B160" s="35" t="s">
        <v>7</v>
      </c>
      <c r="C160" s="76">
        <f>SUM(C161:C163)</f>
        <v>8938666</v>
      </c>
    </row>
    <row r="161" spans="1:3" ht="12.75">
      <c r="A161" s="18"/>
      <c r="B161" s="35" t="s">
        <v>16</v>
      </c>
      <c r="C161" s="76">
        <v>7668621</v>
      </c>
    </row>
    <row r="162" spans="1:3" ht="12.75">
      <c r="A162" s="18"/>
      <c r="B162" s="30" t="s">
        <v>81</v>
      </c>
      <c r="C162" s="76">
        <v>1247133</v>
      </c>
    </row>
    <row r="163" spans="1:3" ht="12.75">
      <c r="A163" s="18"/>
      <c r="B163" s="27" t="s">
        <v>91</v>
      </c>
      <c r="C163" s="76">
        <v>22912</v>
      </c>
    </row>
    <row r="164" spans="1:3" ht="12.75">
      <c r="A164" s="21"/>
      <c r="B164" s="36"/>
      <c r="C164" s="75"/>
    </row>
    <row r="165" spans="1:3" ht="12.75">
      <c r="A165" s="21">
        <v>80113</v>
      </c>
      <c r="B165" s="36" t="s">
        <v>72</v>
      </c>
      <c r="C165" s="75">
        <f>SUM(C166)</f>
        <v>56000</v>
      </c>
    </row>
    <row r="166" spans="1:3" ht="12.75">
      <c r="A166" s="18"/>
      <c r="B166" s="40" t="s">
        <v>25</v>
      </c>
      <c r="C166" s="76">
        <f>SUM(C167)</f>
        <v>56000</v>
      </c>
    </row>
    <row r="167" spans="1:3" ht="12.75">
      <c r="A167" s="18"/>
      <c r="B167" s="30" t="s">
        <v>79</v>
      </c>
      <c r="C167" s="76">
        <v>56000</v>
      </c>
    </row>
    <row r="168" spans="1:3" ht="12.75">
      <c r="A168" s="21"/>
      <c r="B168" s="36"/>
      <c r="C168" s="75"/>
    </row>
    <row r="169" spans="1:3" ht="12.75">
      <c r="A169" s="21">
        <v>80146</v>
      </c>
      <c r="B169" s="36" t="s">
        <v>48</v>
      </c>
      <c r="C169" s="75">
        <f>SUM(C170)</f>
        <v>169687</v>
      </c>
    </row>
    <row r="170" spans="1:3" ht="12.75">
      <c r="A170" s="18"/>
      <c r="B170" s="35" t="s">
        <v>7</v>
      </c>
      <c r="C170" s="76">
        <f>SUM(C171:C171)</f>
        <v>169687</v>
      </c>
    </row>
    <row r="171" spans="1:3" ht="12.75">
      <c r="A171" s="18"/>
      <c r="B171" s="30" t="s">
        <v>79</v>
      </c>
      <c r="C171" s="76">
        <v>169687</v>
      </c>
    </row>
    <row r="172" spans="1:3" ht="12.75">
      <c r="A172" s="21"/>
      <c r="B172" s="36"/>
      <c r="C172" s="75"/>
    </row>
    <row r="173" spans="1:3" ht="12.75">
      <c r="A173" s="21">
        <v>80195</v>
      </c>
      <c r="B173" s="36" t="s">
        <v>6</v>
      </c>
      <c r="C173" s="75">
        <f>SUM(C174)</f>
        <v>376162</v>
      </c>
    </row>
    <row r="174" spans="1:3" ht="12.75">
      <c r="A174" s="18"/>
      <c r="B174" s="42" t="s">
        <v>7</v>
      </c>
      <c r="C174" s="76">
        <f>SUM(C175:C176)</f>
        <v>376162</v>
      </c>
    </row>
    <row r="175" spans="1:3" ht="12.75">
      <c r="A175" s="18"/>
      <c r="B175" s="35" t="s">
        <v>16</v>
      </c>
      <c r="C175" s="76">
        <v>450</v>
      </c>
    </row>
    <row r="176" spans="1:3" ht="12.75">
      <c r="A176" s="18"/>
      <c r="B176" s="30" t="s">
        <v>81</v>
      </c>
      <c r="C176" s="76">
        <v>375712</v>
      </c>
    </row>
    <row r="177" spans="1:3" ht="13.5" thickBot="1">
      <c r="A177" s="13"/>
      <c r="B177" s="41"/>
      <c r="C177" s="77"/>
    </row>
    <row r="178" spans="1:3" ht="13.5" thickTop="1">
      <c r="A178" s="12"/>
      <c r="B178" s="50"/>
      <c r="C178" s="73"/>
    </row>
    <row r="179" spans="1:3" ht="13.5" thickBot="1">
      <c r="A179" s="19">
        <v>851</v>
      </c>
      <c r="B179" s="33" t="s">
        <v>23</v>
      </c>
      <c r="C179" s="74">
        <f>SUM(C181,C186,C192)</f>
        <v>848000</v>
      </c>
    </row>
    <row r="180" spans="1:3" ht="13.5" thickTop="1">
      <c r="A180" s="25"/>
      <c r="B180" s="51"/>
      <c r="C180" s="84"/>
    </row>
    <row r="181" spans="1:3" ht="12.75">
      <c r="A181" s="26">
        <v>85153</v>
      </c>
      <c r="B181" s="36" t="s">
        <v>74</v>
      </c>
      <c r="C181" s="80">
        <f>SUM(C182)</f>
        <v>10000</v>
      </c>
    </row>
    <row r="182" spans="1:3" ht="12.75">
      <c r="A182" s="27"/>
      <c r="B182" s="40" t="s">
        <v>25</v>
      </c>
      <c r="C182" s="79">
        <f>SUM(C183:C184)</f>
        <v>10000</v>
      </c>
    </row>
    <row r="183" spans="1:3" ht="12.75">
      <c r="A183" s="28"/>
      <c r="B183" s="35" t="s">
        <v>16</v>
      </c>
      <c r="C183" s="85">
        <v>9600</v>
      </c>
    </row>
    <row r="184" spans="1:3" ht="12.75">
      <c r="A184" s="28"/>
      <c r="B184" s="30" t="s">
        <v>81</v>
      </c>
      <c r="C184" s="85">
        <v>400</v>
      </c>
    </row>
    <row r="185" spans="1:3" ht="12.75">
      <c r="A185" s="61"/>
      <c r="B185" s="62"/>
      <c r="C185" s="86"/>
    </row>
    <row r="186" spans="1:3" ht="12.75">
      <c r="A186" s="21">
        <v>85154</v>
      </c>
      <c r="B186" s="36" t="s">
        <v>49</v>
      </c>
      <c r="C186" s="75">
        <f>SUM(C187)</f>
        <v>770000</v>
      </c>
    </row>
    <row r="187" spans="1:3" ht="12.75">
      <c r="A187" s="18"/>
      <c r="B187" s="35" t="s">
        <v>7</v>
      </c>
      <c r="C187" s="76">
        <f>SUM(C188:C190)</f>
        <v>770000</v>
      </c>
    </row>
    <row r="188" spans="1:3" ht="12.75">
      <c r="A188" s="18"/>
      <c r="B188" s="35" t="s">
        <v>16</v>
      </c>
      <c r="C188" s="76">
        <v>35000</v>
      </c>
    </row>
    <row r="189" spans="1:3" ht="12.75">
      <c r="A189" s="18"/>
      <c r="B189" s="30" t="s">
        <v>81</v>
      </c>
      <c r="C189" s="76">
        <v>635000</v>
      </c>
    </row>
    <row r="190" spans="1:3" ht="12.75">
      <c r="A190" s="18"/>
      <c r="B190" s="35" t="s">
        <v>86</v>
      </c>
      <c r="C190" s="76">
        <v>100000</v>
      </c>
    </row>
    <row r="191" spans="1:3" ht="12.75">
      <c r="A191" s="21"/>
      <c r="B191" s="36"/>
      <c r="C191" s="75"/>
    </row>
    <row r="192" spans="1:3" ht="12.75">
      <c r="A192" s="21">
        <v>85195</v>
      </c>
      <c r="B192" s="36" t="s">
        <v>6</v>
      </c>
      <c r="C192" s="75">
        <f>SUM(C193)</f>
        <v>68000</v>
      </c>
    </row>
    <row r="193" spans="1:3" ht="12.75">
      <c r="A193" s="18"/>
      <c r="B193" s="35" t="s">
        <v>7</v>
      </c>
      <c r="C193" s="76">
        <f>SUM(C194:C196)</f>
        <v>68000</v>
      </c>
    </row>
    <row r="194" spans="1:3" ht="12.75">
      <c r="A194" s="18"/>
      <c r="B194" s="30" t="s">
        <v>79</v>
      </c>
      <c r="C194" s="76">
        <v>57900</v>
      </c>
    </row>
    <row r="195" spans="1:3" ht="12.75">
      <c r="A195" s="18"/>
      <c r="B195" s="27" t="s">
        <v>91</v>
      </c>
      <c r="C195" s="76">
        <v>100</v>
      </c>
    </row>
    <row r="196" spans="1:3" ht="13.5" thickBot="1">
      <c r="A196" s="13"/>
      <c r="B196" s="41" t="s">
        <v>86</v>
      </c>
      <c r="C196" s="77">
        <v>10000</v>
      </c>
    </row>
    <row r="197" spans="1:3" ht="13.5" thickTop="1">
      <c r="A197" s="12"/>
      <c r="B197" s="50"/>
      <c r="C197" s="73"/>
    </row>
    <row r="198" spans="1:3" ht="13.5" thickBot="1">
      <c r="A198" s="19">
        <v>852</v>
      </c>
      <c r="B198" s="33" t="s">
        <v>31</v>
      </c>
      <c r="C198" s="74">
        <f>SUM(C199,C205,C209,C213,C219,C223,C228,C233,C237,C243,C248,C252)</f>
        <v>15777462</v>
      </c>
    </row>
    <row r="199" spans="1:3" ht="13.5" thickTop="1">
      <c r="A199" s="20">
        <v>85202</v>
      </c>
      <c r="B199" s="34" t="s">
        <v>50</v>
      </c>
      <c r="C199" s="78">
        <f>SUM(C200)</f>
        <v>472812</v>
      </c>
    </row>
    <row r="200" spans="1:3" ht="12.75">
      <c r="A200" s="18"/>
      <c r="B200" s="52" t="s">
        <v>7</v>
      </c>
      <c r="C200" s="76">
        <f>SUM(C201:C203)</f>
        <v>472812</v>
      </c>
    </row>
    <row r="201" spans="1:3" ht="12.75">
      <c r="A201" s="18"/>
      <c r="B201" s="35" t="s">
        <v>16</v>
      </c>
      <c r="C201" s="76">
        <v>315899</v>
      </c>
    </row>
    <row r="202" spans="1:3" ht="12.75">
      <c r="A202" s="18"/>
      <c r="B202" s="30" t="s">
        <v>81</v>
      </c>
      <c r="C202" s="76">
        <v>154413</v>
      </c>
    </row>
    <row r="203" spans="1:3" ht="12.75">
      <c r="A203" s="18"/>
      <c r="B203" s="27" t="s">
        <v>91</v>
      </c>
      <c r="C203" s="76">
        <v>2500</v>
      </c>
    </row>
    <row r="204" spans="1:3" ht="12.75">
      <c r="A204" s="21"/>
      <c r="B204" s="42"/>
      <c r="C204" s="76"/>
    </row>
    <row r="205" spans="1:3" ht="12.75">
      <c r="A205" s="21">
        <v>85204</v>
      </c>
      <c r="B205" s="90" t="s">
        <v>97</v>
      </c>
      <c r="C205" s="83">
        <f>SUM(C206)</f>
        <v>15000</v>
      </c>
    </row>
    <row r="206" spans="1:3" ht="12.75">
      <c r="A206" s="18"/>
      <c r="B206" s="52" t="s">
        <v>7</v>
      </c>
      <c r="C206" s="76">
        <f>SUM(C207:C208)</f>
        <v>15000</v>
      </c>
    </row>
    <row r="207" spans="1:3" ht="12.75">
      <c r="A207" s="18"/>
      <c r="B207" s="35" t="s">
        <v>24</v>
      </c>
      <c r="C207" s="76">
        <v>15000</v>
      </c>
    </row>
    <row r="208" spans="1:3" ht="12.75">
      <c r="A208" s="21"/>
      <c r="B208" s="36"/>
      <c r="C208" s="75"/>
    </row>
    <row r="209" spans="1:3" ht="12.75">
      <c r="A209" s="21">
        <v>85205</v>
      </c>
      <c r="B209" s="36" t="s">
        <v>87</v>
      </c>
      <c r="C209" s="75">
        <f>SUM(C210)</f>
        <v>15000</v>
      </c>
    </row>
    <row r="210" spans="1:3" ht="12.75">
      <c r="A210" s="18"/>
      <c r="B210" s="40" t="s">
        <v>25</v>
      </c>
      <c r="C210" s="76">
        <f>SUM(C211:C211)</f>
        <v>15000</v>
      </c>
    </row>
    <row r="211" spans="1:3" ht="12.75">
      <c r="A211" s="18"/>
      <c r="B211" s="30" t="s">
        <v>79</v>
      </c>
      <c r="C211" s="76">
        <v>15000</v>
      </c>
    </row>
    <row r="212" spans="1:3" ht="12.75">
      <c r="A212" s="21"/>
      <c r="B212" s="36"/>
      <c r="C212" s="75"/>
    </row>
    <row r="213" spans="1:3" ht="38.25">
      <c r="A213" s="21">
        <v>85212</v>
      </c>
      <c r="B213" s="46" t="s">
        <v>51</v>
      </c>
      <c r="C213" s="75">
        <f>SUM(C214)</f>
        <v>7824000</v>
      </c>
    </row>
    <row r="214" spans="1:3" ht="12.75">
      <c r="A214" s="18"/>
      <c r="B214" s="47" t="s">
        <v>7</v>
      </c>
      <c r="C214" s="76">
        <f>SUM(C215:C217)</f>
        <v>7824000</v>
      </c>
    </row>
    <row r="215" spans="1:3" ht="12.75">
      <c r="A215" s="18"/>
      <c r="B215" s="47" t="s">
        <v>24</v>
      </c>
      <c r="C215" s="76">
        <v>7590780</v>
      </c>
    </row>
    <row r="216" spans="1:3" ht="12.75">
      <c r="A216" s="18"/>
      <c r="B216" s="35" t="s">
        <v>82</v>
      </c>
      <c r="C216" s="76">
        <v>206220</v>
      </c>
    </row>
    <row r="217" spans="1:3" ht="12.75">
      <c r="A217" s="18"/>
      <c r="B217" s="30" t="s">
        <v>81</v>
      </c>
      <c r="C217" s="76">
        <v>27000</v>
      </c>
    </row>
    <row r="218" spans="1:3" ht="12.75">
      <c r="A218" s="21"/>
      <c r="B218" s="36"/>
      <c r="C218" s="75"/>
    </row>
    <row r="219" spans="1:3" ht="51">
      <c r="A219" s="21">
        <v>85213</v>
      </c>
      <c r="B219" s="46" t="s">
        <v>100</v>
      </c>
      <c r="C219" s="75">
        <f>SUM(C220)</f>
        <v>86000</v>
      </c>
    </row>
    <row r="220" spans="1:3" ht="12.75">
      <c r="A220" s="18"/>
      <c r="B220" s="35" t="s">
        <v>7</v>
      </c>
      <c r="C220" s="76">
        <f>SUM(C221:C221)</f>
        <v>86000</v>
      </c>
    </row>
    <row r="221" spans="1:3" ht="12.75">
      <c r="A221" s="18"/>
      <c r="B221" s="30" t="s">
        <v>79</v>
      </c>
      <c r="C221" s="76">
        <v>86000</v>
      </c>
    </row>
    <row r="222" spans="1:3" ht="12.75">
      <c r="A222" s="21"/>
      <c r="B222" s="36"/>
      <c r="C222" s="75"/>
    </row>
    <row r="223" spans="1:3" ht="25.5">
      <c r="A223" s="29">
        <v>85214</v>
      </c>
      <c r="B223" s="46" t="s">
        <v>52</v>
      </c>
      <c r="C223" s="75">
        <f>SUM(C224)</f>
        <v>3030000</v>
      </c>
    </row>
    <row r="224" spans="1:3" ht="12.75">
      <c r="A224" s="18"/>
      <c r="B224" s="35" t="s">
        <v>7</v>
      </c>
      <c r="C224" s="76">
        <f>SUM(C225:C226)</f>
        <v>3030000</v>
      </c>
    </row>
    <row r="225" spans="1:3" ht="12.75">
      <c r="A225" s="18"/>
      <c r="B225" s="35" t="s">
        <v>24</v>
      </c>
      <c r="C225" s="76">
        <v>1770000</v>
      </c>
    </row>
    <row r="226" spans="1:3" ht="12.75">
      <c r="A226" s="18"/>
      <c r="B226" s="30" t="s">
        <v>81</v>
      </c>
      <c r="C226" s="76">
        <v>1260000</v>
      </c>
    </row>
    <row r="227" spans="1:3" ht="12.75">
      <c r="A227" s="21"/>
      <c r="B227" s="36"/>
      <c r="C227" s="75"/>
    </row>
    <row r="228" spans="1:3" ht="12.75">
      <c r="A228" s="21">
        <v>85215</v>
      </c>
      <c r="B228" s="36" t="s">
        <v>53</v>
      </c>
      <c r="C228" s="75">
        <f>SUM(C229)</f>
        <v>1706000</v>
      </c>
    </row>
    <row r="229" spans="1:3" ht="12.75">
      <c r="A229" s="18"/>
      <c r="B229" s="35" t="s">
        <v>7</v>
      </c>
      <c r="C229" s="76">
        <f>SUM(C230:C231)</f>
        <v>1706000</v>
      </c>
    </row>
    <row r="230" spans="1:3" ht="12.75">
      <c r="A230" s="18"/>
      <c r="B230" s="35" t="s">
        <v>24</v>
      </c>
      <c r="C230" s="76">
        <v>1700000</v>
      </c>
    </row>
    <row r="231" spans="1:3" ht="12.75">
      <c r="A231" s="18"/>
      <c r="B231" s="63" t="s">
        <v>81</v>
      </c>
      <c r="C231" s="76">
        <v>6000</v>
      </c>
    </row>
    <row r="232" spans="1:3" ht="12.75">
      <c r="A232" s="21"/>
      <c r="B232" s="64"/>
      <c r="C232" s="75"/>
    </row>
    <row r="233" spans="1:3" ht="12.75">
      <c r="A233" s="21">
        <v>85216</v>
      </c>
      <c r="B233" s="64" t="s">
        <v>90</v>
      </c>
      <c r="C233" s="75">
        <f>SUM(C234)</f>
        <v>650000</v>
      </c>
    </row>
    <row r="234" spans="1:3" ht="12.75">
      <c r="A234" s="18"/>
      <c r="B234" s="55" t="s">
        <v>7</v>
      </c>
      <c r="C234" s="76">
        <f>SUM(C235)</f>
        <v>650000</v>
      </c>
    </row>
    <row r="235" spans="1:3" ht="12.75">
      <c r="A235" s="18"/>
      <c r="B235" s="35" t="s">
        <v>24</v>
      </c>
      <c r="C235" s="76">
        <v>650000</v>
      </c>
    </row>
    <row r="236" spans="1:3" ht="12.75">
      <c r="A236" s="21"/>
      <c r="B236" s="64"/>
      <c r="C236" s="75"/>
    </row>
    <row r="237" spans="1:3" ht="12.75">
      <c r="A237" s="21">
        <v>85219</v>
      </c>
      <c r="B237" s="36" t="s">
        <v>54</v>
      </c>
      <c r="C237" s="75">
        <f>SUM(C238)</f>
        <v>1463250</v>
      </c>
    </row>
    <row r="238" spans="1:3" ht="12.75">
      <c r="A238" s="18"/>
      <c r="B238" s="35" t="s">
        <v>25</v>
      </c>
      <c r="C238" s="76">
        <f>SUM(C239:C241)</f>
        <v>1463250</v>
      </c>
    </row>
    <row r="239" spans="1:3" ht="12.75">
      <c r="A239" s="18"/>
      <c r="B239" s="35" t="s">
        <v>16</v>
      </c>
      <c r="C239" s="76">
        <v>1281590</v>
      </c>
    </row>
    <row r="240" spans="1:3" ht="12.75">
      <c r="A240" s="18"/>
      <c r="B240" s="63" t="s">
        <v>81</v>
      </c>
      <c r="C240" s="76">
        <v>149660</v>
      </c>
    </row>
    <row r="241" spans="1:3" ht="12.75">
      <c r="A241" s="18"/>
      <c r="B241" s="35" t="s">
        <v>91</v>
      </c>
      <c r="C241" s="76">
        <f>16000+16000</f>
        <v>32000</v>
      </c>
    </row>
    <row r="242" spans="1:3" ht="12.75">
      <c r="A242" s="21"/>
      <c r="B242" s="36"/>
      <c r="C242" s="75"/>
    </row>
    <row r="243" spans="1:3" ht="27" customHeight="1">
      <c r="A243" s="24">
        <v>85220</v>
      </c>
      <c r="B243" s="53" t="s">
        <v>55</v>
      </c>
      <c r="C243" s="83">
        <f>SUM(C244)</f>
        <v>70400</v>
      </c>
    </row>
    <row r="244" spans="1:3" ht="12.75">
      <c r="A244" s="18"/>
      <c r="B244" s="35" t="s">
        <v>7</v>
      </c>
      <c r="C244" s="76">
        <f>SUM(C245:C246)</f>
        <v>70400</v>
      </c>
    </row>
    <row r="245" spans="1:3" ht="12.75">
      <c r="A245" s="18"/>
      <c r="B245" s="35" t="s">
        <v>16</v>
      </c>
      <c r="C245" s="76">
        <v>38280</v>
      </c>
    </row>
    <row r="246" spans="1:3" ht="12.75">
      <c r="A246" s="18"/>
      <c r="B246" s="63" t="s">
        <v>81</v>
      </c>
      <c r="C246" s="76">
        <v>32120</v>
      </c>
    </row>
    <row r="247" spans="1:3" ht="12.75">
      <c r="A247" s="21"/>
      <c r="B247" s="36"/>
      <c r="C247" s="75"/>
    </row>
    <row r="248" spans="1:3" ht="12.75">
      <c r="A248" s="21">
        <v>85228</v>
      </c>
      <c r="B248" s="36" t="s">
        <v>56</v>
      </c>
      <c r="C248" s="75">
        <f>SUM(C249)</f>
        <v>137000</v>
      </c>
    </row>
    <row r="249" spans="1:3" ht="12.75">
      <c r="A249" s="18"/>
      <c r="B249" s="35" t="s">
        <v>7</v>
      </c>
      <c r="C249" s="76">
        <f>SUM(C250)</f>
        <v>137000</v>
      </c>
    </row>
    <row r="250" spans="1:3" ht="12.75">
      <c r="A250" s="18"/>
      <c r="B250" s="35" t="s">
        <v>24</v>
      </c>
      <c r="C250" s="76">
        <v>137000</v>
      </c>
    </row>
    <row r="251" spans="1:3" ht="12.75">
      <c r="A251" s="18"/>
      <c r="B251" s="35"/>
      <c r="C251" s="76"/>
    </row>
    <row r="252" spans="1:3" ht="12.75">
      <c r="A252" s="24">
        <v>85295</v>
      </c>
      <c r="B252" s="49" t="s">
        <v>6</v>
      </c>
      <c r="C252" s="83">
        <f>SUM(C253)</f>
        <v>308000</v>
      </c>
    </row>
    <row r="253" spans="1:3" ht="12.75">
      <c r="A253" s="18"/>
      <c r="B253" s="35" t="s">
        <v>7</v>
      </c>
      <c r="C253" s="76">
        <f>SUM(C254:C254)</f>
        <v>308000</v>
      </c>
    </row>
    <row r="254" spans="1:3" ht="12.75">
      <c r="A254" s="18"/>
      <c r="B254" s="42" t="s">
        <v>24</v>
      </c>
      <c r="C254" s="76">
        <v>308000</v>
      </c>
    </row>
    <row r="255" spans="1:3" ht="13.5" thickBot="1">
      <c r="A255" s="21"/>
      <c r="B255" s="36"/>
      <c r="C255" s="75"/>
    </row>
    <row r="256" spans="1:3" ht="13.5" thickTop="1">
      <c r="A256" s="12"/>
      <c r="B256" s="38"/>
      <c r="C256" s="73"/>
    </row>
    <row r="257" spans="1:3" ht="13.5" thickBot="1">
      <c r="A257" s="19">
        <v>853</v>
      </c>
      <c r="B257" s="33" t="s">
        <v>58</v>
      </c>
      <c r="C257" s="74">
        <f>SUM(C258)</f>
        <v>1110350</v>
      </c>
    </row>
    <row r="258" spans="1:3" ht="13.5" thickTop="1">
      <c r="A258" s="21">
        <v>85305</v>
      </c>
      <c r="B258" s="36" t="s">
        <v>57</v>
      </c>
      <c r="C258" s="75">
        <f>SUM(C259)</f>
        <v>1110350</v>
      </c>
    </row>
    <row r="259" spans="1:3" ht="12.75">
      <c r="A259" s="18"/>
      <c r="B259" s="35" t="s">
        <v>7</v>
      </c>
      <c r="C259" s="76">
        <f>SUM(C260:C262)</f>
        <v>1110350</v>
      </c>
    </row>
    <row r="260" spans="1:3" ht="12.75">
      <c r="A260" s="18"/>
      <c r="B260" s="35" t="s">
        <v>16</v>
      </c>
      <c r="C260" s="76">
        <v>850509</v>
      </c>
    </row>
    <row r="261" spans="1:3" ht="12.75">
      <c r="A261" s="18"/>
      <c r="B261" s="63" t="s">
        <v>81</v>
      </c>
      <c r="C261" s="76">
        <v>255341</v>
      </c>
    </row>
    <row r="262" spans="1:3" ht="12.75">
      <c r="A262" s="18"/>
      <c r="B262" s="35" t="s">
        <v>91</v>
      </c>
      <c r="C262" s="76">
        <v>4500</v>
      </c>
    </row>
    <row r="263" spans="1:3" ht="13.5" thickBot="1">
      <c r="A263" s="13"/>
      <c r="B263" s="93"/>
      <c r="C263" s="77"/>
    </row>
    <row r="264" spans="1:3" ht="13.5" thickTop="1">
      <c r="A264" s="12"/>
      <c r="B264" s="66"/>
      <c r="C264" s="73"/>
    </row>
    <row r="265" spans="1:3" ht="13.5" thickBot="1">
      <c r="A265" s="19">
        <v>854</v>
      </c>
      <c r="B265" s="33" t="s">
        <v>26</v>
      </c>
      <c r="C265" s="74">
        <f>SUM(C266,C272,C276)</f>
        <v>679490</v>
      </c>
    </row>
    <row r="266" spans="1:3" ht="13.5" thickTop="1">
      <c r="A266" s="20">
        <v>85401</v>
      </c>
      <c r="B266" s="34" t="s">
        <v>59</v>
      </c>
      <c r="C266" s="78">
        <f>SUM(C267)</f>
        <v>582258</v>
      </c>
    </row>
    <row r="267" spans="1:3" ht="12.75">
      <c r="A267" s="18"/>
      <c r="B267" s="35" t="s">
        <v>25</v>
      </c>
      <c r="C267" s="76">
        <f>SUM(C268:C270)</f>
        <v>582258</v>
      </c>
    </row>
    <row r="268" spans="1:3" ht="12.75">
      <c r="A268" s="18"/>
      <c r="B268" s="35" t="s">
        <v>16</v>
      </c>
      <c r="C268" s="76">
        <v>552119</v>
      </c>
    </row>
    <row r="269" spans="1:3" ht="12.75">
      <c r="A269" s="18"/>
      <c r="B269" s="63" t="s">
        <v>81</v>
      </c>
      <c r="C269" s="76">
        <v>29295</v>
      </c>
    </row>
    <row r="270" spans="1:3" ht="12.75">
      <c r="A270" s="18"/>
      <c r="B270" s="35" t="s">
        <v>91</v>
      </c>
      <c r="C270" s="76">
        <v>844</v>
      </c>
    </row>
    <row r="271" spans="1:3" ht="12.75">
      <c r="A271" s="21"/>
      <c r="B271" s="36"/>
      <c r="C271" s="75"/>
    </row>
    <row r="272" spans="1:3" ht="12.75">
      <c r="A272" s="21">
        <v>85415</v>
      </c>
      <c r="B272" s="36" t="s">
        <v>73</v>
      </c>
      <c r="C272" s="75">
        <f>SUM(C273)</f>
        <v>72232</v>
      </c>
    </row>
    <row r="273" spans="1:3" ht="12.75">
      <c r="A273" s="18"/>
      <c r="B273" s="40" t="s">
        <v>7</v>
      </c>
      <c r="C273" s="76">
        <f>SUM(C274)</f>
        <v>72232</v>
      </c>
    </row>
    <row r="274" spans="1:3" ht="12.75">
      <c r="A274" s="18"/>
      <c r="B274" s="40" t="s">
        <v>24</v>
      </c>
      <c r="C274" s="76">
        <v>72232</v>
      </c>
    </row>
    <row r="275" spans="1:3" ht="12.75">
      <c r="A275" s="18"/>
      <c r="B275" s="40"/>
      <c r="C275" s="76"/>
    </row>
    <row r="276" spans="1:3" ht="12.75">
      <c r="A276" s="24">
        <v>85495</v>
      </c>
      <c r="B276" s="49" t="s">
        <v>6</v>
      </c>
      <c r="C276" s="83">
        <f>SUM(C277)</f>
        <v>25000</v>
      </c>
    </row>
    <row r="277" spans="1:3" ht="12.75">
      <c r="A277" s="18"/>
      <c r="B277" s="35" t="s">
        <v>7</v>
      </c>
      <c r="C277" s="76">
        <f>SUM(C278:C279)</f>
        <v>25000</v>
      </c>
    </row>
    <row r="278" spans="1:3" ht="12.75">
      <c r="A278" s="18"/>
      <c r="B278" s="42" t="s">
        <v>22</v>
      </c>
      <c r="C278" s="76">
        <v>15000</v>
      </c>
    </row>
    <row r="279" spans="1:3" ht="13.5" thickBot="1">
      <c r="A279" s="18"/>
      <c r="B279" s="40" t="s">
        <v>81</v>
      </c>
      <c r="C279" s="76">
        <v>10000</v>
      </c>
    </row>
    <row r="280" spans="1:3" ht="13.5" thickTop="1">
      <c r="A280" s="12"/>
      <c r="B280" s="91"/>
      <c r="C280" s="73"/>
    </row>
    <row r="281" spans="1:3" ht="13.5" thickBot="1">
      <c r="A281" s="19">
        <v>900</v>
      </c>
      <c r="B281" s="33" t="s">
        <v>27</v>
      </c>
      <c r="C281" s="74">
        <f>SUM(C282,C286,C290,C294,C304,C300,C308)</f>
        <v>8023150</v>
      </c>
    </row>
    <row r="282" spans="1:3" ht="13.5" thickTop="1">
      <c r="A282" s="20">
        <v>90001</v>
      </c>
      <c r="B282" s="34" t="s">
        <v>60</v>
      </c>
      <c r="C282" s="78">
        <f>SUM(C283)</f>
        <v>245000</v>
      </c>
    </row>
    <row r="283" spans="1:3" ht="12.75">
      <c r="A283" s="18"/>
      <c r="B283" s="35" t="s">
        <v>7</v>
      </c>
      <c r="C283" s="76">
        <f>SUM(C284)</f>
        <v>245000</v>
      </c>
    </row>
    <row r="284" spans="1:3" ht="12.75">
      <c r="A284" s="18"/>
      <c r="B284" s="63" t="s">
        <v>79</v>
      </c>
      <c r="C284" s="76">
        <v>245000</v>
      </c>
    </row>
    <row r="285" spans="1:3" ht="12.75">
      <c r="A285" s="21"/>
      <c r="B285" s="36"/>
      <c r="C285" s="75"/>
    </row>
    <row r="286" spans="1:3" ht="12.75">
      <c r="A286" s="21">
        <v>90002</v>
      </c>
      <c r="B286" s="36" t="s">
        <v>61</v>
      </c>
      <c r="C286" s="75">
        <f>SUM(C287)</f>
        <v>4010150</v>
      </c>
    </row>
    <row r="287" spans="1:3" ht="12.75">
      <c r="A287" s="18"/>
      <c r="B287" s="35" t="s">
        <v>7</v>
      </c>
      <c r="C287" s="76">
        <f>SUM(C288)</f>
        <v>4010150</v>
      </c>
    </row>
    <row r="288" spans="1:3" ht="12.75">
      <c r="A288" s="18"/>
      <c r="B288" s="63" t="s">
        <v>79</v>
      </c>
      <c r="C288" s="76">
        <v>4010150</v>
      </c>
    </row>
    <row r="289" spans="1:3" ht="12.75">
      <c r="A289" s="21"/>
      <c r="B289" s="36"/>
      <c r="C289" s="75"/>
    </row>
    <row r="290" spans="1:3" ht="12.75">
      <c r="A290" s="21">
        <v>90003</v>
      </c>
      <c r="B290" s="36" t="s">
        <v>62</v>
      </c>
      <c r="C290" s="75">
        <f>SUM(C291)</f>
        <v>836000</v>
      </c>
    </row>
    <row r="291" spans="1:3" ht="12.75">
      <c r="A291" s="18"/>
      <c r="B291" s="35" t="s">
        <v>7</v>
      </c>
      <c r="C291" s="76">
        <f>SUM(C292)</f>
        <v>836000</v>
      </c>
    </row>
    <row r="292" spans="1:3" ht="12.75">
      <c r="A292" s="18"/>
      <c r="B292" s="63" t="s">
        <v>79</v>
      </c>
      <c r="C292" s="76">
        <v>836000</v>
      </c>
    </row>
    <row r="293" spans="1:3" ht="9.75" customHeight="1">
      <c r="A293" s="21"/>
      <c r="B293" s="36"/>
      <c r="C293" s="75"/>
    </row>
    <row r="294" spans="1:3" ht="12.75">
      <c r="A294" s="21">
        <v>90004</v>
      </c>
      <c r="B294" s="36" t="s">
        <v>63</v>
      </c>
      <c r="C294" s="75">
        <f>SUM(C295,C297)</f>
        <v>979000</v>
      </c>
    </row>
    <row r="295" spans="1:3" ht="12.75">
      <c r="A295" s="18"/>
      <c r="B295" s="35" t="s">
        <v>7</v>
      </c>
      <c r="C295" s="76">
        <f>SUM(C296:C296)</f>
        <v>361000</v>
      </c>
    </row>
    <row r="296" spans="1:3" ht="12.75">
      <c r="A296" s="18"/>
      <c r="B296" s="63" t="s">
        <v>79</v>
      </c>
      <c r="C296" s="76">
        <v>361000</v>
      </c>
    </row>
    <row r="297" spans="1:3" ht="12.75">
      <c r="A297" s="18"/>
      <c r="B297" s="35" t="s">
        <v>12</v>
      </c>
      <c r="C297" s="76">
        <f>SUM(C298)</f>
        <v>618000</v>
      </c>
    </row>
    <row r="298" spans="1:3" ht="12.75">
      <c r="A298" s="18"/>
      <c r="B298" s="56" t="s">
        <v>80</v>
      </c>
      <c r="C298" s="76">
        <v>618000</v>
      </c>
    </row>
    <row r="299" spans="1:3" ht="9" customHeight="1">
      <c r="A299" s="21"/>
      <c r="B299" s="36"/>
      <c r="C299" s="75"/>
    </row>
    <row r="300" spans="1:3" ht="12.75">
      <c r="A300" s="21">
        <v>90015</v>
      </c>
      <c r="B300" s="36" t="s">
        <v>64</v>
      </c>
      <c r="C300" s="75">
        <f>SUM(C301)</f>
        <v>1310000</v>
      </c>
    </row>
    <row r="301" spans="1:3" ht="12.75">
      <c r="A301" s="18"/>
      <c r="B301" s="35" t="s">
        <v>7</v>
      </c>
      <c r="C301" s="76">
        <f>SUM(C302)</f>
        <v>1310000</v>
      </c>
    </row>
    <row r="302" spans="1:3" ht="12.75">
      <c r="A302" s="18"/>
      <c r="B302" s="63" t="s">
        <v>79</v>
      </c>
      <c r="C302" s="76">
        <v>1310000</v>
      </c>
    </row>
    <row r="303" spans="1:3" ht="9" customHeight="1">
      <c r="A303" s="21"/>
      <c r="B303" s="46"/>
      <c r="C303" s="75"/>
    </row>
    <row r="304" spans="1:3" ht="25.5">
      <c r="A304" s="21">
        <v>90019</v>
      </c>
      <c r="B304" s="46" t="s">
        <v>92</v>
      </c>
      <c r="C304" s="75">
        <f>SUM(C305,C307)</f>
        <v>397000</v>
      </c>
    </row>
    <row r="305" spans="1:3" ht="12.75">
      <c r="A305" s="18"/>
      <c r="B305" s="35" t="s">
        <v>7</v>
      </c>
      <c r="C305" s="76">
        <f>SUM(C306)</f>
        <v>397000</v>
      </c>
    </row>
    <row r="306" spans="1:3" ht="12.75">
      <c r="A306" s="18"/>
      <c r="B306" s="63" t="s">
        <v>79</v>
      </c>
      <c r="C306" s="76">
        <v>397000</v>
      </c>
    </row>
    <row r="307" spans="1:3" ht="9" customHeight="1">
      <c r="A307" s="21"/>
      <c r="B307" s="36"/>
      <c r="C307" s="75"/>
    </row>
    <row r="308" spans="1:3" ht="12.75">
      <c r="A308" s="21">
        <v>90095</v>
      </c>
      <c r="B308" s="36" t="s">
        <v>6</v>
      </c>
      <c r="C308" s="75">
        <f>SUM(C309,C311)</f>
        <v>246000</v>
      </c>
    </row>
    <row r="309" spans="1:3" ht="12.75">
      <c r="A309" s="18"/>
      <c r="B309" s="35" t="s">
        <v>7</v>
      </c>
      <c r="C309" s="76">
        <f>SUM(C310:C310)</f>
        <v>196000</v>
      </c>
    </row>
    <row r="310" spans="1:3" ht="12.75">
      <c r="A310" s="18"/>
      <c r="B310" s="63" t="s">
        <v>79</v>
      </c>
      <c r="C310" s="76">
        <v>196000</v>
      </c>
    </row>
    <row r="311" spans="1:3" ht="12.75">
      <c r="A311" s="18"/>
      <c r="B311" s="35" t="s">
        <v>12</v>
      </c>
      <c r="C311" s="76">
        <f>SUM(C312:C312)</f>
        <v>50000</v>
      </c>
    </row>
    <row r="312" spans="1:3" ht="13.5" thickBot="1">
      <c r="A312" s="18"/>
      <c r="B312" s="56" t="s">
        <v>80</v>
      </c>
      <c r="C312" s="76">
        <v>50000</v>
      </c>
    </row>
    <row r="313" spans="1:3" ht="13.5" thickTop="1">
      <c r="A313" s="12"/>
      <c r="B313" s="38"/>
      <c r="C313" s="73"/>
    </row>
    <row r="314" spans="1:3" ht="13.5" thickBot="1">
      <c r="A314" s="19">
        <v>921</v>
      </c>
      <c r="B314" s="33" t="s">
        <v>28</v>
      </c>
      <c r="C314" s="74">
        <f>SUM(C315,C321,C325,C329)</f>
        <v>2898267</v>
      </c>
    </row>
    <row r="315" spans="1:3" ht="13.5" thickTop="1">
      <c r="A315" s="20">
        <v>92109</v>
      </c>
      <c r="B315" s="34" t="s">
        <v>65</v>
      </c>
      <c r="C315" s="78">
        <f>SUM(C316,C318)</f>
        <v>1671103</v>
      </c>
    </row>
    <row r="316" spans="1:3" ht="12.75">
      <c r="A316" s="18"/>
      <c r="B316" s="35" t="s">
        <v>7</v>
      </c>
      <c r="C316" s="76">
        <f>SUM(C317:C317)</f>
        <v>1660103</v>
      </c>
    </row>
    <row r="317" spans="1:3" ht="12.75">
      <c r="A317" s="18"/>
      <c r="B317" s="35" t="s">
        <v>22</v>
      </c>
      <c r="C317" s="76">
        <v>1660103</v>
      </c>
    </row>
    <row r="318" spans="1:3" ht="12.75">
      <c r="A318" s="18"/>
      <c r="B318" s="35" t="s">
        <v>12</v>
      </c>
      <c r="C318" s="76">
        <f>SUM(C319)</f>
        <v>11000</v>
      </c>
    </row>
    <row r="319" spans="1:3" ht="12.75">
      <c r="A319" s="18"/>
      <c r="B319" s="35" t="s">
        <v>22</v>
      </c>
      <c r="C319" s="76">
        <v>11000</v>
      </c>
    </row>
    <row r="320" spans="1:3" ht="7.5" customHeight="1">
      <c r="A320" s="21"/>
      <c r="B320" s="36"/>
      <c r="C320" s="75"/>
    </row>
    <row r="321" spans="1:3" ht="12.75">
      <c r="A321" s="21">
        <v>92116</v>
      </c>
      <c r="B321" s="36" t="s">
        <v>66</v>
      </c>
      <c r="C321" s="75">
        <f>SUM(C322)</f>
        <v>1158600</v>
      </c>
    </row>
    <row r="322" spans="1:3" ht="12.75">
      <c r="A322" s="18"/>
      <c r="B322" s="35" t="s">
        <v>7</v>
      </c>
      <c r="C322" s="76">
        <f>SUM(C323:C323)</f>
        <v>1158600</v>
      </c>
    </row>
    <row r="323" spans="1:3" ht="12.75">
      <c r="A323" s="18"/>
      <c r="B323" s="35" t="s">
        <v>22</v>
      </c>
      <c r="C323" s="76">
        <v>1158600</v>
      </c>
    </row>
    <row r="324" spans="1:3" ht="8.25" customHeight="1">
      <c r="A324" s="21"/>
      <c r="B324" s="36"/>
      <c r="C324" s="75"/>
    </row>
    <row r="325" spans="1:3" ht="12.75">
      <c r="A325" s="24">
        <v>92120</v>
      </c>
      <c r="B325" s="49" t="s">
        <v>67</v>
      </c>
      <c r="C325" s="83">
        <f>SUM(C326)</f>
        <v>8564</v>
      </c>
    </row>
    <row r="326" spans="1:3" ht="12.75">
      <c r="A326" s="18"/>
      <c r="B326" s="42" t="s">
        <v>7</v>
      </c>
      <c r="C326" s="76">
        <f>SUM(C327:C327)</f>
        <v>8564</v>
      </c>
    </row>
    <row r="327" spans="1:3" ht="12.75">
      <c r="A327" s="18"/>
      <c r="B327" s="42" t="s">
        <v>22</v>
      </c>
      <c r="C327" s="76">
        <v>8564</v>
      </c>
    </row>
    <row r="328" spans="1:3" ht="7.5" customHeight="1">
      <c r="A328" s="21"/>
      <c r="B328" s="36"/>
      <c r="C328" s="75"/>
    </row>
    <row r="329" spans="1:3" ht="12.75">
      <c r="A329" s="21">
        <v>92195</v>
      </c>
      <c r="B329" s="36" t="s">
        <v>6</v>
      </c>
      <c r="C329" s="75">
        <f>SUM(C330)</f>
        <v>60000</v>
      </c>
    </row>
    <row r="330" spans="1:3" ht="12.75">
      <c r="A330" s="22"/>
      <c r="B330" s="43" t="s">
        <v>7</v>
      </c>
      <c r="C330" s="87">
        <f>SUM(C331:C332)</f>
        <v>60000</v>
      </c>
    </row>
    <row r="331" spans="1:3" ht="12.75">
      <c r="A331" s="18"/>
      <c r="B331" s="42" t="s">
        <v>24</v>
      </c>
      <c r="C331" s="76">
        <v>10000</v>
      </c>
    </row>
    <row r="332" spans="1:3" ht="13.5" thickBot="1">
      <c r="A332" s="18"/>
      <c r="B332" s="63" t="s">
        <v>86</v>
      </c>
      <c r="C332" s="76">
        <v>50000</v>
      </c>
    </row>
    <row r="333" spans="1:3" ht="13.5" thickTop="1">
      <c r="A333" s="12"/>
      <c r="B333" s="38"/>
      <c r="C333" s="73"/>
    </row>
    <row r="334" spans="1:3" ht="13.5" thickBot="1">
      <c r="A334" s="19">
        <v>926</v>
      </c>
      <c r="B334" s="33" t="s">
        <v>98</v>
      </c>
      <c r="C334" s="74">
        <f>SUM(C335,C341)</f>
        <v>3613621</v>
      </c>
    </row>
    <row r="335" spans="1:3" ht="13.5" thickTop="1">
      <c r="A335" s="20">
        <v>92601</v>
      </c>
      <c r="B335" s="34" t="s">
        <v>68</v>
      </c>
      <c r="C335" s="78">
        <f>SUM(C336)</f>
        <v>3146621</v>
      </c>
    </row>
    <row r="336" spans="1:3" ht="12.75">
      <c r="A336" s="18"/>
      <c r="B336" s="35" t="s">
        <v>7</v>
      </c>
      <c r="C336" s="76">
        <f>SUM(C337,C338:C339)</f>
        <v>3146621</v>
      </c>
    </row>
    <row r="337" spans="1:3" ht="12.75">
      <c r="A337" s="18"/>
      <c r="B337" s="35" t="s">
        <v>16</v>
      </c>
      <c r="C337" s="76">
        <v>1051136</v>
      </c>
    </row>
    <row r="338" spans="1:3" ht="12.75">
      <c r="A338" s="18"/>
      <c r="B338" s="63" t="s">
        <v>81</v>
      </c>
      <c r="C338" s="76">
        <v>2079053</v>
      </c>
    </row>
    <row r="339" spans="1:3" ht="12.75">
      <c r="A339" s="18"/>
      <c r="B339" s="35" t="s">
        <v>91</v>
      </c>
      <c r="C339" s="76">
        <v>16432</v>
      </c>
    </row>
    <row r="340" spans="1:3" ht="9" customHeight="1">
      <c r="A340" s="21"/>
      <c r="B340" s="36"/>
      <c r="C340" s="75"/>
    </row>
    <row r="341" spans="1:3" ht="12.75">
      <c r="A341" s="24">
        <v>92605</v>
      </c>
      <c r="B341" s="49" t="s">
        <v>99</v>
      </c>
      <c r="C341" s="83">
        <f>SUM(C342)</f>
        <v>467000</v>
      </c>
    </row>
    <row r="342" spans="1:3" ht="12.75">
      <c r="A342" s="18"/>
      <c r="B342" s="35" t="s">
        <v>7</v>
      </c>
      <c r="C342" s="76">
        <f>SUM(C343:C346)</f>
        <v>467000</v>
      </c>
    </row>
    <row r="343" spans="1:3" ht="12.75">
      <c r="A343" s="18"/>
      <c r="B343" s="35" t="s">
        <v>16</v>
      </c>
      <c r="C343" s="76">
        <v>108600</v>
      </c>
    </row>
    <row r="344" spans="1:3" ht="12.75">
      <c r="A344" s="18"/>
      <c r="B344" s="63" t="s">
        <v>81</v>
      </c>
      <c r="C344" s="76">
        <v>33400</v>
      </c>
    </row>
    <row r="345" spans="1:3" ht="12.75">
      <c r="A345" s="18"/>
      <c r="B345" s="35" t="s">
        <v>86</v>
      </c>
      <c r="C345" s="76">
        <v>300000</v>
      </c>
    </row>
    <row r="346" spans="1:3" ht="12.75">
      <c r="A346" s="18"/>
      <c r="B346" s="35" t="s">
        <v>91</v>
      </c>
      <c r="C346" s="76">
        <f>10000+15000</f>
        <v>25000</v>
      </c>
    </row>
    <row r="347" spans="1:3" ht="8.25" customHeight="1" thickBot="1">
      <c r="A347" s="13"/>
      <c r="B347" s="41"/>
      <c r="C347" s="77"/>
    </row>
    <row r="348" spans="1:3" ht="13.5" thickTop="1">
      <c r="A348" s="12"/>
      <c r="B348" s="35"/>
      <c r="C348" s="73"/>
    </row>
    <row r="349" spans="1:3" ht="12.75">
      <c r="A349" s="28"/>
      <c r="B349" s="54" t="s">
        <v>29</v>
      </c>
      <c r="C349" s="88">
        <f>SUM(C9,C15,C27,C33,C49,C66,C96,C102,C108,C124,C130,C139,C179,C198,C257,C265,C281,C314,C334)</f>
        <v>96204573</v>
      </c>
    </row>
    <row r="350" spans="1:3" ht="13.5" thickBot="1">
      <c r="A350" s="13"/>
      <c r="B350" s="9"/>
      <c r="C350" s="77"/>
    </row>
    <row r="351" ht="13.5" thickTop="1"/>
  </sheetData>
  <sheetProtection/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scale="67" r:id="rId3"/>
  <headerFooter alignWithMargins="0">
    <oddHeader>&amp;R&amp;"Arial CE,Pogrubiony"&amp;12Zał. Nr 3</oddHeader>
  </headerFooter>
  <rowBreaks count="4" manualBreakCount="4">
    <brk id="64" max="2" man="1"/>
    <brk id="137" max="2" man="1"/>
    <brk id="196" max="2" man="1"/>
    <brk id="263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2012-11-12T09:56:18Z</cp:lastPrinted>
  <dcterms:created xsi:type="dcterms:W3CDTF">2000-11-10T12:31:26Z</dcterms:created>
  <dcterms:modified xsi:type="dcterms:W3CDTF">2012-11-12T10:33:36Z</dcterms:modified>
  <cp:category/>
  <cp:version/>
  <cp:contentType/>
  <cp:contentStatus/>
</cp:coreProperties>
</file>