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'Arkusz1'!$A$1:$C$375</definedName>
  </definedNames>
  <calcPr fullCalcOnLoad="1"/>
</workbook>
</file>

<file path=xl/comments1.xml><?xml version="1.0" encoding="utf-8"?>
<comments xmlns="http://schemas.openxmlformats.org/spreadsheetml/2006/main">
  <authors>
    <author>gfronckiewicz</author>
  </authors>
  <commentList>
    <comment ref="A265" authorId="0">
      <text>
        <r>
          <rPr>
            <b/>
            <sz val="9"/>
            <rFont val="Tahoma"/>
            <family val="0"/>
          </rPr>
          <t>gfronckiewicz:</t>
        </r>
        <r>
          <rPr>
            <sz val="9"/>
            <rFont val="Tahoma"/>
            <family val="0"/>
          </rPr>
          <t xml:space="preserve">
</t>
        </r>
      </text>
    </comment>
    <comment ref="A296" authorId="0">
      <text>
        <r>
          <rPr>
            <b/>
            <sz val="9"/>
            <rFont val="Tahoma"/>
            <family val="0"/>
          </rPr>
          <t>gfronckiewicz: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<sst xmlns="http://schemas.openxmlformats.org/spreadsheetml/2006/main" count="299" uniqueCount="108">
  <si>
    <t>Dział</t>
  </si>
  <si>
    <t>rozdział</t>
  </si>
  <si>
    <t xml:space="preserve"> </t>
  </si>
  <si>
    <t>Wyszczególnienie</t>
  </si>
  <si>
    <t>Plan</t>
  </si>
  <si>
    <t>Rolnictwo i łowiectwo</t>
  </si>
  <si>
    <t>Pozostała działalność</t>
  </si>
  <si>
    <t>wydatki bieżące</t>
  </si>
  <si>
    <t>Transport i łączność</t>
  </si>
  <si>
    <t>Lokalny transport zbiorowy</t>
  </si>
  <si>
    <t>Drogi publiczne gminne</t>
  </si>
  <si>
    <t>Gospodarka mieszkaniowa</t>
  </si>
  <si>
    <t>wydatki majątkowe</t>
  </si>
  <si>
    <t>wydatki  bieżące</t>
  </si>
  <si>
    <t>Działalność usługowa</t>
  </si>
  <si>
    <t>Administracja publiczna</t>
  </si>
  <si>
    <t>w tym: wynagrodzenia i pochodne od wynagrodzeń</t>
  </si>
  <si>
    <t>Straż Miejska</t>
  </si>
  <si>
    <t>Bezpieczeństwo publiczne i ochrona p.poż.</t>
  </si>
  <si>
    <t>Obsługa długu publicznego</t>
  </si>
  <si>
    <t>Różne rozliczenia</t>
  </si>
  <si>
    <t>Oświata i wychowanie</t>
  </si>
  <si>
    <t>w tym: dotacje</t>
  </si>
  <si>
    <t>Ochrona zdrowia</t>
  </si>
  <si>
    <t>w tym: świadczenia na rzecz osób fizycznych</t>
  </si>
  <si>
    <t xml:space="preserve">wydatki bieżące </t>
  </si>
  <si>
    <t xml:space="preserve">Edukacyjna opieka wychowawcza </t>
  </si>
  <si>
    <t>Gospodarka komunalna i ochrona środowiska</t>
  </si>
  <si>
    <t>R a z e m      w y d a t k i</t>
  </si>
  <si>
    <t>w zł</t>
  </si>
  <si>
    <t>Pomoc społeczna</t>
  </si>
  <si>
    <t>rezerwa ogólna</t>
  </si>
  <si>
    <t>w tym: wydatki bieżace</t>
  </si>
  <si>
    <t xml:space="preserve">rezerwa celowa </t>
  </si>
  <si>
    <t>Gospodarka gruntami i nieruchomościami</t>
  </si>
  <si>
    <t>Plany zagospodarowania przestrzennego</t>
  </si>
  <si>
    <t>Urzędy wojewódzkie</t>
  </si>
  <si>
    <t>Rada miasta</t>
  </si>
  <si>
    <t>Urząd miasta</t>
  </si>
  <si>
    <t>Obrona cywilna</t>
  </si>
  <si>
    <t>Obsługa papierów wart., kredytów i pożyczek jst</t>
  </si>
  <si>
    <t>Rezerwy ogólne i celowe</t>
  </si>
  <si>
    <t>Szkoły podstawowe</t>
  </si>
  <si>
    <t>Przedszkola</t>
  </si>
  <si>
    <t>Gimnazja</t>
  </si>
  <si>
    <t>Dokształcanie i doskonalenie nauczycieli</t>
  </si>
  <si>
    <t>Przeciwdziałanie alkoholizmowi</t>
  </si>
  <si>
    <t>Domy pomocy społecznej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</si>
  <si>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</si>
  <si>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</si>
  <si>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Dodatki mieszkaniowe</t>
  </si>
  <si>
    <t>Ośrodki pomocy społecznej</t>
  </si>
  <si>
    <t>Jednostki specjalistycznego poradnictwa, mieszkania chronione i ośrodki interwencji kryzysowej</t>
  </si>
  <si>
    <t>Usługi opiekuńcze i specjalistyczne usługi opiekuńcze</t>
  </si>
  <si>
    <t>Żłobki</t>
  </si>
  <si>
    <t>Pozostałe zadania w zakresie polityki społecznej</t>
  </si>
  <si>
    <t>Świetlice szkolne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</si>
  <si>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</si>
  <si>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</si>
  <si>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</si>
  <si>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</si>
  <si>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</si>
  <si>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</si>
  <si>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</si>
  <si>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Ochrona zabytków i opieka nad zabytkami</t>
  </si>
  <si>
    <t>Obiekty sportowe</t>
  </si>
  <si>
    <t>Cmentarze</t>
  </si>
  <si>
    <t>Promocja jednostek samorządu terytorialnego</t>
  </si>
  <si>
    <t>wydatki na obsługę długu jst</t>
  </si>
  <si>
    <t>Dowożenie uczniów do szkół</t>
  </si>
  <si>
    <t>Pomoc materialna dla uczniów</t>
  </si>
  <si>
    <t>Zwalczanie narkomanii</t>
  </si>
  <si>
    <t>* na realizację zadań własnych z zakresu zarządzania kryzysowego</t>
  </si>
  <si>
    <t>Turystyka</t>
  </si>
  <si>
    <t>Obrona narodowa</t>
  </si>
  <si>
    <t>Pozostałe wydatki obronne</t>
  </si>
  <si>
    <t>w tym: wydatki związane z realizacją zadań statutowych</t>
  </si>
  <si>
    <t>w tym: inwestycje i zakupy inwestycyjne</t>
  </si>
  <si>
    <t xml:space="preserve">           wydatki związane z realizacją zadań statutowych</t>
  </si>
  <si>
    <t xml:space="preserve">           wynagrodzenia i pochodne od wynagrodzeń</t>
  </si>
  <si>
    <t xml:space="preserve">           wydatki na programy finansowane z udziałem środków,</t>
  </si>
  <si>
    <t xml:space="preserve">           o których mowa w art. 5 ust. 1 pkt 2 i 3 u.f.p.</t>
  </si>
  <si>
    <t>Zarządzanie kryzysowe</t>
  </si>
  <si>
    <t xml:space="preserve">           dotacje</t>
  </si>
  <si>
    <t>Zadania w zakresie przeciwdziałania przemocy w rodzinie</t>
  </si>
  <si>
    <t>010</t>
  </si>
  <si>
    <t>01095</t>
  </si>
  <si>
    <t>Zasiłki stałe</t>
  </si>
  <si>
    <t xml:space="preserve">           świadczenia na rzecz osób fizycznych</t>
  </si>
  <si>
    <t>Wpływy i wydatki związane z gromadzeniem środków z opłat i kar za korzystanie ze środowiska</t>
  </si>
  <si>
    <t>Rodziny zastępcze</t>
  </si>
  <si>
    <t>Kultura fizyczna</t>
  </si>
  <si>
    <t>Zadania w zakresie kultury fizycznej</t>
  </si>
  <si>
    <t>Składki na ubezpieczenia zdrowotne opłacane za osoby pobierające niektóre świadczenia z pomocy społecznej, niektóre świadczenia rodzinne oraz za osoby uczestniczące w zajęciach w centrum integracji społecznej</t>
  </si>
  <si>
    <t>Zadania w zakresie upowszechniania turystyki</t>
  </si>
  <si>
    <t>Urzędy naczelnych organów władzy państwowej, kontroli i ochrony prawa oraz sądownictwa</t>
  </si>
  <si>
    <t>Urzędy naczelnych organów władzy państwowej, kontroli i ochrony prawa</t>
  </si>
  <si>
    <t>Melioracje wodne</t>
  </si>
  <si>
    <t>01008</t>
  </si>
  <si>
    <t>Inne formy wychowania przedszkolnego</t>
  </si>
  <si>
    <t>Wspieranie rodziny</t>
  </si>
  <si>
    <t>Dzienni opiekunowie</t>
  </si>
  <si>
    <t>Kultura i ochrona dziedzictwa narodowego</t>
  </si>
  <si>
    <t>PLAN WYDATKÓW BUDŻETOWYCH NA 2015 ROK - OGÓŁEM</t>
  </si>
  <si>
    <t>na 2015 r.</t>
  </si>
  <si>
    <r>
      <t xml:space="preserve">          </t>
    </r>
    <r>
      <rPr>
        <sz val="11"/>
        <rFont val="Times New Roman"/>
        <family val="1"/>
      </rPr>
      <t xml:space="preserve"> z tego: dotacje</t>
    </r>
  </si>
  <si>
    <t xml:space="preserve">           wniesienie wkładów do spółek prawa handlowego</t>
  </si>
  <si>
    <t xml:space="preserve">           z tego: wydatki na programy finansowane z udziałem środków,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</si>
</sst>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24">
    <font>
      <sz val="10"/>
      <name val="Arial CE"/>
      <family val="0"/>
    </font>
    <font>
      <sz val="8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/>
    </xf>
    <xf numFmtId="164" fontId="22" fillId="0" borderId="19" xfId="0" applyNumberFormat="1" applyFont="1" applyBorder="1" applyAlignment="1">
      <alignment/>
    </xf>
    <xf numFmtId="49" fontId="21" fillId="0" borderId="20" xfId="0" applyNumberFormat="1" applyFont="1" applyBorder="1" applyAlignment="1">
      <alignment horizontal="right"/>
    </xf>
    <xf numFmtId="0" fontId="21" fillId="0" borderId="21" xfId="0" applyFont="1" applyBorder="1" applyAlignment="1">
      <alignment/>
    </xf>
    <xf numFmtId="39" fontId="21" fillId="0" borderId="20" xfId="0" applyNumberFormat="1" applyFont="1" applyBorder="1" applyAlignment="1">
      <alignment horizontal="right"/>
    </xf>
    <xf numFmtId="49" fontId="22" fillId="0" borderId="22" xfId="0" applyNumberFormat="1" applyFont="1" applyBorder="1" applyAlignment="1">
      <alignment horizontal="right"/>
    </xf>
    <xf numFmtId="0" fontId="22" fillId="0" borderId="23" xfId="0" applyFont="1" applyBorder="1" applyAlignment="1">
      <alignment/>
    </xf>
    <xf numFmtId="39" fontId="21" fillId="0" borderId="22" xfId="0" applyNumberFormat="1" applyFont="1" applyBorder="1" applyAlignment="1">
      <alignment horizontal="right"/>
    </xf>
    <xf numFmtId="49" fontId="21" fillId="0" borderId="24" xfId="0" applyNumberFormat="1" applyFont="1" applyBorder="1" applyAlignment="1">
      <alignment horizontal="right"/>
    </xf>
    <xf numFmtId="0" fontId="22" fillId="0" borderId="0" xfId="0" applyFont="1" applyAlignment="1">
      <alignment wrapText="1"/>
    </xf>
    <xf numFmtId="39" fontId="22" fillId="0" borderId="24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49" fontId="21" fillId="0" borderId="25" xfId="0" applyNumberFormat="1" applyFont="1" applyBorder="1" applyAlignment="1">
      <alignment horizontal="right"/>
    </xf>
    <xf numFmtId="0" fontId="21" fillId="0" borderId="26" xfId="0" applyFont="1" applyBorder="1" applyAlignment="1">
      <alignment/>
    </xf>
    <xf numFmtId="39" fontId="21" fillId="0" borderId="25" xfId="0" applyNumberFormat="1" applyFont="1" applyBorder="1" applyAlignment="1">
      <alignment horizontal="right"/>
    </xf>
    <xf numFmtId="49" fontId="22" fillId="0" borderId="25" xfId="0" applyNumberFormat="1" applyFont="1" applyBorder="1" applyAlignment="1">
      <alignment horizontal="right"/>
    </xf>
    <xf numFmtId="0" fontId="22" fillId="0" borderId="26" xfId="0" applyFont="1" applyBorder="1" applyAlignment="1">
      <alignment/>
    </xf>
    <xf numFmtId="39" fontId="22" fillId="0" borderId="25" xfId="0" applyNumberFormat="1" applyFont="1" applyBorder="1" applyAlignment="1">
      <alignment horizontal="right"/>
    </xf>
    <xf numFmtId="0" fontId="22" fillId="0" borderId="24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39" fontId="22" fillId="0" borderId="20" xfId="0" applyNumberFormat="1" applyFont="1" applyBorder="1" applyAlignment="1">
      <alignment horizontal="right"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39" fontId="22" fillId="0" borderId="27" xfId="0" applyNumberFormat="1" applyFont="1" applyBorder="1" applyAlignment="1">
      <alignment horizontal="right"/>
    </xf>
    <xf numFmtId="0" fontId="21" fillId="0" borderId="20" xfId="0" applyFont="1" applyBorder="1" applyAlignment="1">
      <alignment/>
    </xf>
    <xf numFmtId="0" fontId="22" fillId="0" borderId="22" xfId="0" applyFont="1" applyBorder="1" applyAlignment="1">
      <alignment/>
    </xf>
    <xf numFmtId="39" fontId="22" fillId="0" borderId="22" xfId="0" applyNumberFormat="1" applyFont="1" applyBorder="1" applyAlignment="1">
      <alignment horizontal="right"/>
    </xf>
    <xf numFmtId="0" fontId="22" fillId="0" borderId="25" xfId="0" applyFont="1" applyBorder="1" applyAlignment="1">
      <alignment/>
    </xf>
    <xf numFmtId="39" fontId="22" fillId="0" borderId="27" xfId="0" applyNumberFormat="1" applyFont="1" applyBorder="1" applyAlignment="1">
      <alignment/>
    </xf>
    <xf numFmtId="39" fontId="21" fillId="0" borderId="20" xfId="0" applyNumberFormat="1" applyFont="1" applyBorder="1" applyAlignment="1">
      <alignment/>
    </xf>
    <xf numFmtId="39" fontId="22" fillId="0" borderId="25" xfId="0" applyNumberFormat="1" applyFont="1" applyBorder="1" applyAlignment="1">
      <alignment/>
    </xf>
    <xf numFmtId="39" fontId="22" fillId="0" borderId="24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39" fontId="22" fillId="0" borderId="20" xfId="0" applyNumberFormat="1" applyFont="1" applyBorder="1" applyAlignment="1">
      <alignment/>
    </xf>
    <xf numFmtId="39" fontId="22" fillId="0" borderId="22" xfId="0" applyNumberFormat="1" applyFont="1" applyBorder="1" applyAlignment="1">
      <alignment/>
    </xf>
    <xf numFmtId="0" fontId="22" fillId="0" borderId="21" xfId="0" applyFont="1" applyBorder="1" applyAlignment="1">
      <alignment wrapText="1"/>
    </xf>
    <xf numFmtId="0" fontId="22" fillId="0" borderId="28" xfId="0" applyFont="1" applyBorder="1" applyAlignment="1">
      <alignment wrapText="1"/>
    </xf>
    <xf numFmtId="0" fontId="22" fillId="0" borderId="0" xfId="0" applyFont="1" applyBorder="1" applyAlignment="1">
      <alignment/>
    </xf>
    <xf numFmtId="39" fontId="22" fillId="0" borderId="26" xfId="0" applyNumberFormat="1" applyFont="1" applyBorder="1" applyAlignment="1">
      <alignment/>
    </xf>
    <xf numFmtId="0" fontId="22" fillId="0" borderId="29" xfId="0" applyFont="1" applyBorder="1" applyAlignment="1">
      <alignment/>
    </xf>
    <xf numFmtId="39" fontId="22" fillId="0" borderId="29" xfId="0" applyNumberFormat="1" applyFont="1" applyBorder="1" applyAlignment="1">
      <alignment/>
    </xf>
    <xf numFmtId="0" fontId="22" fillId="0" borderId="26" xfId="0" applyFont="1" applyBorder="1" applyAlignment="1">
      <alignment wrapText="1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21" fillId="0" borderId="24" xfId="0" applyFont="1" applyBorder="1" applyAlignment="1">
      <alignment/>
    </xf>
    <xf numFmtId="0" fontId="22" fillId="0" borderId="30" xfId="0" applyFont="1" applyBorder="1" applyAlignment="1">
      <alignment/>
    </xf>
    <xf numFmtId="39" fontId="21" fillId="0" borderId="24" xfId="0" applyNumberFormat="1" applyFont="1" applyBorder="1" applyAlignment="1">
      <alignment/>
    </xf>
    <xf numFmtId="0" fontId="22" fillId="0" borderId="31" xfId="0" applyFont="1" applyBorder="1" applyAlignment="1">
      <alignment wrapText="1"/>
    </xf>
    <xf numFmtId="39" fontId="22" fillId="0" borderId="21" xfId="0" applyNumberFormat="1" applyFont="1" applyBorder="1" applyAlignment="1">
      <alignment/>
    </xf>
    <xf numFmtId="39" fontId="22" fillId="0" borderId="32" xfId="0" applyNumberFormat="1" applyFont="1" applyBorder="1" applyAlignment="1">
      <alignment/>
    </xf>
    <xf numFmtId="0" fontId="22" fillId="0" borderId="24" xfId="0" applyFont="1" applyBorder="1" applyAlignment="1">
      <alignment wrapText="1"/>
    </xf>
    <xf numFmtId="0" fontId="22" fillId="0" borderId="31" xfId="0" applyFont="1" applyBorder="1" applyAlignment="1">
      <alignment/>
    </xf>
    <xf numFmtId="39" fontId="22" fillId="0" borderId="31" xfId="0" applyNumberFormat="1" applyFont="1" applyBorder="1" applyAlignment="1">
      <alignment/>
    </xf>
    <xf numFmtId="0" fontId="22" fillId="0" borderId="25" xfId="0" applyFont="1" applyBorder="1" applyAlignment="1">
      <alignment wrapText="1"/>
    </xf>
    <xf numFmtId="0" fontId="22" fillId="0" borderId="29" xfId="0" applyFont="1" applyBorder="1" applyAlignment="1">
      <alignment wrapText="1"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21" fillId="0" borderId="25" xfId="0" applyFont="1" applyBorder="1" applyAlignment="1">
      <alignment/>
    </xf>
    <xf numFmtId="39" fontId="21" fillId="0" borderId="25" xfId="0" applyNumberFormat="1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3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25" xfId="0" applyFont="1" applyBorder="1" applyAlignment="1">
      <alignment vertical="center"/>
    </xf>
    <xf numFmtId="0" fontId="22" fillId="0" borderId="20" xfId="0" applyFont="1" applyBorder="1" applyAlignment="1">
      <alignment wrapText="1"/>
    </xf>
    <xf numFmtId="0" fontId="22" fillId="0" borderId="26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2" fillId="0" borderId="37" xfId="0" applyFont="1" applyBorder="1" applyAlignment="1">
      <alignment/>
    </xf>
    <xf numFmtId="39" fontId="22" fillId="0" borderId="35" xfId="0" applyNumberFormat="1" applyFont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75"/>
  <sheetViews>
    <sheetView tabSelected="1" view="pageBreakPreview" zoomScale="130" zoomScaleNormal="135" zoomScaleSheetLayoutView="130" zoomScalePageLayoutView="0" workbookViewId="0" topLeftCell="A73">
      <selection activeCell="B100" sqref="B100"/>
    </sheetView>
  </sheetViews>
  <sheetFormatPr defaultColWidth="9.00390625" defaultRowHeight="12.75" customHeight="1"/>
  <cols>
    <col min="1" max="1" width="7.75390625" style="2" customWidth="1"/>
    <col min="2" max="2" width="65.125" style="2" customWidth="1"/>
    <col min="3" max="3" width="30.75390625" style="2" customWidth="1"/>
    <col min="4" max="16384" width="9.125" style="2" customWidth="1"/>
  </cols>
  <sheetData>
    <row r="1" ht="120" customHeight="1"/>
    <row r="2" spans="1:2" ht="15">
      <c r="A2" s="1" t="s">
        <v>103</v>
      </c>
      <c r="B2" s="1"/>
    </row>
    <row r="3" ht="12.75" customHeight="1" thickBot="1"/>
    <row r="4" spans="1:3" ht="12.75" customHeight="1">
      <c r="A4" s="3"/>
      <c r="B4" s="4"/>
      <c r="C4" s="5"/>
    </row>
    <row r="5" spans="1:3" ht="12.75" customHeight="1">
      <c r="A5" s="6" t="s">
        <v>0</v>
      </c>
      <c r="B5" s="7" t="s">
        <v>3</v>
      </c>
      <c r="C5" s="8" t="s">
        <v>4</v>
      </c>
    </row>
    <row r="6" spans="1:3" ht="12.75" customHeight="1">
      <c r="A6" s="6" t="s">
        <v>1</v>
      </c>
      <c r="B6" s="9"/>
      <c r="C6" s="8" t="s">
        <v>104</v>
      </c>
    </row>
    <row r="7" spans="1:3" ht="12.75" customHeight="1" thickBot="1">
      <c r="A7" s="10"/>
      <c r="B7" s="11"/>
      <c r="C7" s="12" t="s">
        <v>29</v>
      </c>
    </row>
    <row r="8" spans="1:3" ht="12.75" customHeight="1">
      <c r="A8" s="13"/>
      <c r="C8" s="14"/>
    </row>
    <row r="9" spans="1:3" ht="12.75" customHeight="1" thickBot="1">
      <c r="A9" s="15" t="s">
        <v>85</v>
      </c>
      <c r="B9" s="16" t="s">
        <v>5</v>
      </c>
      <c r="C9" s="17">
        <f>SUM(C11,C15)</f>
        <v>70356</v>
      </c>
    </row>
    <row r="10" spans="1:3" ht="12.75" customHeight="1" thickTop="1">
      <c r="A10" s="18" t="s">
        <v>98</v>
      </c>
      <c r="B10" s="19" t="s">
        <v>97</v>
      </c>
      <c r="C10" s="20">
        <f>SUM(C11)</f>
        <v>68856</v>
      </c>
    </row>
    <row r="11" spans="1:3" ht="12.75" customHeight="1">
      <c r="A11" s="21"/>
      <c r="B11" s="22" t="s">
        <v>12</v>
      </c>
      <c r="C11" s="23">
        <f>SUM(C12)</f>
        <v>68856</v>
      </c>
    </row>
    <row r="12" spans="1:3" ht="12.75" customHeight="1">
      <c r="A12" s="21"/>
      <c r="B12" s="22" t="s">
        <v>77</v>
      </c>
      <c r="C12" s="23">
        <f>SUM(C13)</f>
        <v>68856</v>
      </c>
    </row>
    <row r="13" spans="1:3" ht="12.75" customHeight="1">
      <c r="A13" s="21"/>
      <c r="B13" s="24" t="s">
        <v>105</v>
      </c>
      <c r="C13" s="23">
        <v>68856</v>
      </c>
    </row>
    <row r="14" spans="1:3" ht="12.75" customHeight="1">
      <c r="A14" s="25"/>
      <c r="B14" s="26"/>
      <c r="C14" s="27"/>
    </row>
    <row r="15" spans="1:3" ht="12.75" customHeight="1">
      <c r="A15" s="28" t="s">
        <v>86</v>
      </c>
      <c r="B15" s="29" t="s">
        <v>6</v>
      </c>
      <c r="C15" s="30">
        <f>SUM(C16)</f>
        <v>1500</v>
      </c>
    </row>
    <row r="16" spans="1:3" ht="12.75" customHeight="1">
      <c r="A16" s="31"/>
      <c r="B16" s="2" t="s">
        <v>7</v>
      </c>
      <c r="C16" s="23">
        <f>SUM(C17)</f>
        <v>1500</v>
      </c>
    </row>
    <row r="17" spans="1:3" ht="12.75" customHeight="1">
      <c r="A17" s="31"/>
      <c r="B17" s="2" t="s">
        <v>76</v>
      </c>
      <c r="C17" s="23">
        <v>1500</v>
      </c>
    </row>
    <row r="18" spans="1:3" ht="12.75" customHeight="1" thickBot="1">
      <c r="A18" s="32"/>
      <c r="B18" s="33"/>
      <c r="C18" s="34"/>
    </row>
    <row r="19" spans="1:3" ht="12.75" customHeight="1" thickTop="1">
      <c r="A19" s="35"/>
      <c r="B19" s="36"/>
      <c r="C19" s="37"/>
    </row>
    <row r="20" spans="1:3" ht="12.75" customHeight="1" thickBot="1">
      <c r="A20" s="38">
        <v>600</v>
      </c>
      <c r="B20" s="16" t="s">
        <v>8</v>
      </c>
      <c r="C20" s="17">
        <f>SUM(C21,C25)</f>
        <v>5453206</v>
      </c>
    </row>
    <row r="21" spans="1:3" ht="12.75" customHeight="1" thickTop="1">
      <c r="A21" s="39">
        <v>60004</v>
      </c>
      <c r="B21" s="19" t="s">
        <v>9</v>
      </c>
      <c r="C21" s="40">
        <f>SUM(C22)</f>
        <v>1310000</v>
      </c>
    </row>
    <row r="22" spans="1:3" ht="12.75" customHeight="1">
      <c r="A22" s="31"/>
      <c r="B22" s="2" t="s">
        <v>7</v>
      </c>
      <c r="C22" s="23">
        <f>SUM(C23)</f>
        <v>1310000</v>
      </c>
    </row>
    <row r="23" spans="1:3" ht="12.75" customHeight="1">
      <c r="A23" s="31"/>
      <c r="B23" s="2" t="s">
        <v>76</v>
      </c>
      <c r="C23" s="23">
        <v>1310000</v>
      </c>
    </row>
    <row r="24" spans="1:3" ht="12.75" customHeight="1">
      <c r="A24" s="41"/>
      <c r="B24" s="29"/>
      <c r="C24" s="30" t="s">
        <v>2</v>
      </c>
    </row>
    <row r="25" spans="1:3" ht="12.75" customHeight="1">
      <c r="A25" s="41">
        <v>60016</v>
      </c>
      <c r="B25" s="29" t="s">
        <v>10</v>
      </c>
      <c r="C25" s="30">
        <f>SUM(C26,C28)</f>
        <v>4143206</v>
      </c>
    </row>
    <row r="26" spans="1:3" ht="12.75" customHeight="1">
      <c r="A26" s="31"/>
      <c r="B26" s="2" t="s">
        <v>7</v>
      </c>
      <c r="C26" s="23">
        <f>SUM(C27)</f>
        <v>1203206</v>
      </c>
    </row>
    <row r="27" spans="1:3" ht="12.75" customHeight="1">
      <c r="A27" s="31"/>
      <c r="B27" s="2" t="s">
        <v>76</v>
      </c>
      <c r="C27" s="23">
        <v>1203206</v>
      </c>
    </row>
    <row r="28" spans="1:3" ht="12.75" customHeight="1">
      <c r="A28" s="31"/>
      <c r="B28" s="22" t="s">
        <v>12</v>
      </c>
      <c r="C28" s="23">
        <f>SUM(C29:C29)</f>
        <v>2940000</v>
      </c>
    </row>
    <row r="29" spans="1:3" ht="12.75" customHeight="1">
      <c r="A29" s="31"/>
      <c r="B29" s="22" t="s">
        <v>77</v>
      </c>
      <c r="C29" s="23">
        <v>2940000</v>
      </c>
    </row>
    <row r="30" spans="1:3" ht="12.75" customHeight="1" thickBot="1">
      <c r="A30" s="31"/>
      <c r="B30" s="22"/>
      <c r="C30" s="23"/>
    </row>
    <row r="31" spans="1:3" ht="12.75" customHeight="1" thickTop="1">
      <c r="A31" s="35"/>
      <c r="B31" s="36"/>
      <c r="C31" s="37"/>
    </row>
    <row r="32" spans="1:3" ht="12.75" customHeight="1" thickBot="1">
      <c r="A32" s="38">
        <v>630</v>
      </c>
      <c r="B32" s="16" t="s">
        <v>73</v>
      </c>
      <c r="C32" s="17">
        <f>SUM(C33)</f>
        <v>3000</v>
      </c>
    </row>
    <row r="33" spans="1:3" ht="12.75" customHeight="1" thickTop="1">
      <c r="A33" s="39">
        <v>63003</v>
      </c>
      <c r="B33" s="19" t="s">
        <v>94</v>
      </c>
      <c r="C33" s="40">
        <f>SUM(C34,C37)</f>
        <v>3000</v>
      </c>
    </row>
    <row r="34" spans="1:3" ht="12.75" customHeight="1">
      <c r="A34" s="31"/>
      <c r="B34" s="2" t="s">
        <v>7</v>
      </c>
      <c r="C34" s="23">
        <f>SUM(C35:C35)</f>
        <v>3000</v>
      </c>
    </row>
    <row r="35" spans="1:3" ht="12.75" customHeight="1">
      <c r="A35" s="31"/>
      <c r="B35" s="2" t="s">
        <v>22</v>
      </c>
      <c r="C35" s="23">
        <v>3000</v>
      </c>
    </row>
    <row r="36" spans="1:3" ht="12.75" customHeight="1" thickBot="1">
      <c r="A36" s="31"/>
      <c r="B36" s="32"/>
      <c r="C36" s="23"/>
    </row>
    <row r="37" spans="1:3" ht="12.75" customHeight="1" thickTop="1">
      <c r="A37" s="35"/>
      <c r="C37" s="42"/>
    </row>
    <row r="38" spans="1:3" ht="12.75" customHeight="1" thickBot="1">
      <c r="A38" s="38">
        <v>700</v>
      </c>
      <c r="B38" s="16" t="s">
        <v>11</v>
      </c>
      <c r="C38" s="43">
        <f>SUM(C39,C47)</f>
        <v>12218459</v>
      </c>
    </row>
    <row r="39" spans="1:3" ht="12.75" customHeight="1" thickTop="1">
      <c r="A39" s="41">
        <v>70005</v>
      </c>
      <c r="B39" s="29" t="s">
        <v>34</v>
      </c>
      <c r="C39" s="44">
        <f>SUM(C40,C44)</f>
        <v>8891459</v>
      </c>
    </row>
    <row r="40" spans="1:3" ht="12.75" customHeight="1">
      <c r="A40" s="31"/>
      <c r="B40" s="2" t="s">
        <v>13</v>
      </c>
      <c r="C40" s="45">
        <f>SUM(C41:C43)</f>
        <v>8880959</v>
      </c>
    </row>
    <row r="41" spans="1:3" ht="12.75" customHeight="1">
      <c r="A41" s="31"/>
      <c r="B41" s="2" t="s">
        <v>16</v>
      </c>
      <c r="C41" s="45">
        <v>1901578</v>
      </c>
    </row>
    <row r="42" spans="1:3" ht="12.75" customHeight="1">
      <c r="A42" s="31"/>
      <c r="B42" s="2" t="s">
        <v>78</v>
      </c>
      <c r="C42" s="45">
        <v>6964381</v>
      </c>
    </row>
    <row r="43" spans="1:3" ht="12.75" customHeight="1">
      <c r="A43" s="31"/>
      <c r="B43" s="2" t="s">
        <v>88</v>
      </c>
      <c r="C43" s="45">
        <v>15000</v>
      </c>
    </row>
    <row r="44" spans="1:3" ht="12.75" customHeight="1">
      <c r="A44" s="31"/>
      <c r="B44" s="22" t="s">
        <v>12</v>
      </c>
      <c r="C44" s="45">
        <f>SUM(C45)</f>
        <v>10500</v>
      </c>
    </row>
    <row r="45" spans="1:3" ht="12.75" customHeight="1">
      <c r="A45" s="31"/>
      <c r="B45" s="22" t="s">
        <v>77</v>
      </c>
      <c r="C45" s="45">
        <v>10500</v>
      </c>
    </row>
    <row r="46" spans="1:3" ht="12.75" customHeight="1">
      <c r="A46" s="41"/>
      <c r="B46" s="29"/>
      <c r="C46" s="44"/>
    </row>
    <row r="47" spans="1:3" ht="12.75" customHeight="1">
      <c r="A47" s="41">
        <v>70095</v>
      </c>
      <c r="B47" s="29" t="s">
        <v>6</v>
      </c>
      <c r="C47" s="44">
        <f>SUM(C48)</f>
        <v>3327000</v>
      </c>
    </row>
    <row r="48" spans="1:3" ht="12.75" customHeight="1">
      <c r="A48" s="31"/>
      <c r="B48" s="46" t="s">
        <v>7</v>
      </c>
      <c r="C48" s="45">
        <f>SUM(C49)</f>
        <v>3327000</v>
      </c>
    </row>
    <row r="49" spans="1:3" ht="12.75" customHeight="1">
      <c r="A49" s="31"/>
      <c r="B49" s="2" t="s">
        <v>76</v>
      </c>
      <c r="C49" s="45">
        <v>3327000</v>
      </c>
    </row>
    <row r="50" spans="1:3" ht="12.75" customHeight="1" thickBot="1">
      <c r="A50" s="32"/>
      <c r="B50" s="33"/>
      <c r="C50" s="47"/>
    </row>
    <row r="51" spans="1:3" ht="12.75" customHeight="1" thickTop="1">
      <c r="A51" s="35"/>
      <c r="C51" s="42"/>
    </row>
    <row r="52" spans="1:3" ht="12.75" customHeight="1" thickBot="1">
      <c r="A52" s="38">
        <v>710</v>
      </c>
      <c r="B52" s="16" t="s">
        <v>14</v>
      </c>
      <c r="C52" s="43">
        <f>SUM(C53,C58)</f>
        <v>390184</v>
      </c>
    </row>
    <row r="53" spans="1:3" ht="12.75" customHeight="1" thickTop="1">
      <c r="A53" s="39">
        <v>71004</v>
      </c>
      <c r="B53" s="19" t="s">
        <v>35</v>
      </c>
      <c r="C53" s="48">
        <f>SUM(C54)</f>
        <v>53184</v>
      </c>
    </row>
    <row r="54" spans="1:3" ht="12.75" customHeight="1">
      <c r="A54" s="31"/>
      <c r="B54" s="2" t="s">
        <v>7</v>
      </c>
      <c r="C54" s="45">
        <f>SUM(C55:C56)</f>
        <v>53184</v>
      </c>
    </row>
    <row r="55" spans="1:3" ht="12.75" customHeight="1">
      <c r="A55" s="31"/>
      <c r="B55" s="2" t="s">
        <v>16</v>
      </c>
      <c r="C55" s="45">
        <v>3000</v>
      </c>
    </row>
    <row r="56" spans="1:3" ht="12.75" customHeight="1">
      <c r="A56" s="31"/>
      <c r="B56" s="2" t="s">
        <v>78</v>
      </c>
      <c r="C56" s="45">
        <v>50184</v>
      </c>
    </row>
    <row r="57" spans="1:3" ht="12.75" customHeight="1">
      <c r="A57" s="41"/>
      <c r="B57" s="29"/>
      <c r="C57" s="44"/>
    </row>
    <row r="58" spans="1:3" ht="12.75" customHeight="1">
      <c r="A58" s="41">
        <v>71035</v>
      </c>
      <c r="B58" s="29" t="s">
        <v>66</v>
      </c>
      <c r="C58" s="44">
        <f>SUM(C59)</f>
        <v>337000</v>
      </c>
    </row>
    <row r="59" spans="1:3" ht="12.75" customHeight="1">
      <c r="A59" s="31"/>
      <c r="B59" s="46" t="s">
        <v>7</v>
      </c>
      <c r="C59" s="45">
        <f>SUM(C60)</f>
        <v>337000</v>
      </c>
    </row>
    <row r="60" spans="1:3" ht="12.75" customHeight="1">
      <c r="A60" s="31"/>
      <c r="B60" s="2" t="s">
        <v>76</v>
      </c>
      <c r="C60" s="45">
        <v>337000</v>
      </c>
    </row>
    <row r="61" spans="1:3" ht="12.75" customHeight="1" thickBot="1">
      <c r="A61" s="32"/>
      <c r="B61" s="49"/>
      <c r="C61" s="47"/>
    </row>
    <row r="62" spans="1:3" ht="12.75" customHeight="1" thickTop="1">
      <c r="A62" s="35"/>
      <c r="B62" s="50"/>
      <c r="C62" s="42"/>
    </row>
    <row r="63" spans="1:3" ht="12.75" customHeight="1" thickBot="1">
      <c r="A63" s="38">
        <v>750</v>
      </c>
      <c r="B63" s="16" t="s">
        <v>15</v>
      </c>
      <c r="C63" s="43">
        <f>SUM(C64,C70,C77,C85,C91)</f>
        <v>12895051</v>
      </c>
    </row>
    <row r="64" spans="1:3" ht="12.75" customHeight="1" thickTop="1">
      <c r="A64" s="39">
        <v>75011</v>
      </c>
      <c r="B64" s="19" t="s">
        <v>36</v>
      </c>
      <c r="C64" s="48">
        <f>SUM(C65)</f>
        <v>553426</v>
      </c>
    </row>
    <row r="65" spans="1:3" ht="12.75" customHeight="1">
      <c r="A65" s="31"/>
      <c r="B65" s="2" t="s">
        <v>7</v>
      </c>
      <c r="C65" s="45">
        <f>SUM(C66:C68)</f>
        <v>553426</v>
      </c>
    </row>
    <row r="66" spans="1:3" ht="12.75" customHeight="1">
      <c r="A66" s="31"/>
      <c r="B66" s="51" t="s">
        <v>16</v>
      </c>
      <c r="C66" s="45">
        <v>450207</v>
      </c>
    </row>
    <row r="67" spans="1:3" ht="12.75" customHeight="1">
      <c r="A67" s="31"/>
      <c r="B67" s="46" t="s">
        <v>88</v>
      </c>
      <c r="C67" s="45">
        <v>2000</v>
      </c>
    </row>
    <row r="68" spans="1:3" ht="12.75" customHeight="1">
      <c r="A68" s="31"/>
      <c r="B68" s="2" t="s">
        <v>78</v>
      </c>
      <c r="C68" s="45">
        <v>101219</v>
      </c>
    </row>
    <row r="69" spans="1:3" ht="12.75" customHeight="1">
      <c r="A69" s="41"/>
      <c r="B69" s="29"/>
      <c r="C69" s="44"/>
    </row>
    <row r="70" spans="1:3" ht="12.75" customHeight="1">
      <c r="A70" s="41">
        <v>75022</v>
      </c>
      <c r="B70" s="29" t="s">
        <v>37</v>
      </c>
      <c r="C70" s="44">
        <f>SUM(C71)</f>
        <v>294868</v>
      </c>
    </row>
    <row r="71" spans="1:3" ht="12.75" customHeight="1">
      <c r="A71" s="31"/>
      <c r="B71" s="2" t="s">
        <v>13</v>
      </c>
      <c r="C71" s="45">
        <f>SUM(C72:C74)</f>
        <v>294868</v>
      </c>
    </row>
    <row r="72" spans="1:3" ht="12.75" customHeight="1">
      <c r="A72" s="31"/>
      <c r="B72" s="2" t="s">
        <v>24</v>
      </c>
      <c r="C72" s="45">
        <v>286168</v>
      </c>
    </row>
    <row r="73" spans="1:3" ht="12.75" customHeight="1">
      <c r="A73" s="31"/>
      <c r="B73" s="2" t="s">
        <v>79</v>
      </c>
      <c r="C73" s="45">
        <v>1200</v>
      </c>
    </row>
    <row r="74" spans="1:3" ht="12.75" customHeight="1">
      <c r="A74" s="31"/>
      <c r="B74" s="2" t="s">
        <v>78</v>
      </c>
      <c r="C74" s="45">
        <v>7500</v>
      </c>
    </row>
    <row r="75" spans="1:3" ht="12.75" customHeight="1">
      <c r="A75" s="41"/>
      <c r="B75" s="29"/>
      <c r="C75" s="44"/>
    </row>
    <row r="76" spans="1:3" ht="12.75" customHeight="1">
      <c r="A76" s="29"/>
      <c r="B76" s="29"/>
      <c r="C76" s="52"/>
    </row>
    <row r="77" spans="1:3" ht="12.75" customHeight="1">
      <c r="A77" s="53">
        <v>75023</v>
      </c>
      <c r="B77" s="53" t="s">
        <v>38</v>
      </c>
      <c r="C77" s="54">
        <f>SUM(C78,C82)</f>
        <v>8816367</v>
      </c>
    </row>
    <row r="78" spans="1:3" ht="12.75" customHeight="1">
      <c r="A78" s="31"/>
      <c r="B78" s="2" t="s">
        <v>7</v>
      </c>
      <c r="C78" s="45">
        <f>SUM(C79:C81)</f>
        <v>8706367</v>
      </c>
    </row>
    <row r="79" spans="1:3" ht="12.75" customHeight="1">
      <c r="A79" s="31"/>
      <c r="B79" s="2" t="s">
        <v>16</v>
      </c>
      <c r="C79" s="45">
        <f>6388047+1800</f>
        <v>6389847</v>
      </c>
    </row>
    <row r="80" spans="1:3" ht="12.75" customHeight="1">
      <c r="A80" s="31"/>
      <c r="B80" s="2" t="s">
        <v>78</v>
      </c>
      <c r="C80" s="45">
        <v>2263520</v>
      </c>
    </row>
    <row r="81" spans="1:3" ht="12.75" customHeight="1">
      <c r="A81" s="31"/>
      <c r="B81" s="2" t="s">
        <v>88</v>
      </c>
      <c r="C81" s="45">
        <v>53000</v>
      </c>
    </row>
    <row r="82" spans="1:3" ht="12.75" customHeight="1">
      <c r="A82" s="31"/>
      <c r="B82" s="51" t="s">
        <v>12</v>
      </c>
      <c r="C82" s="45">
        <f>SUM(C83)</f>
        <v>110000</v>
      </c>
    </row>
    <row r="83" spans="1:3" ht="12.75" customHeight="1">
      <c r="A83" s="31"/>
      <c r="B83" s="22" t="s">
        <v>77</v>
      </c>
      <c r="C83" s="45">
        <v>110000</v>
      </c>
    </row>
    <row r="84" spans="1:3" ht="12.75" customHeight="1">
      <c r="A84" s="41"/>
      <c r="B84" s="55"/>
      <c r="C84" s="44"/>
    </row>
    <row r="85" spans="1:3" ht="12.75" customHeight="1">
      <c r="A85" s="41">
        <v>75075</v>
      </c>
      <c r="B85" s="29" t="s">
        <v>67</v>
      </c>
      <c r="C85" s="44">
        <f>SUM(C86)</f>
        <v>207300</v>
      </c>
    </row>
    <row r="86" spans="1:3" ht="12.75" customHeight="1">
      <c r="A86" s="31"/>
      <c r="B86" s="46" t="s">
        <v>25</v>
      </c>
      <c r="C86" s="45">
        <f>SUM(C87,C88:C89)</f>
        <v>207300</v>
      </c>
    </row>
    <row r="87" spans="1:3" ht="12.75" customHeight="1">
      <c r="A87" s="31"/>
      <c r="B87" s="46" t="s">
        <v>16</v>
      </c>
      <c r="C87" s="45">
        <v>21300</v>
      </c>
    </row>
    <row r="88" spans="1:3" ht="12.75" customHeight="1">
      <c r="A88" s="31"/>
      <c r="B88" s="2" t="s">
        <v>78</v>
      </c>
      <c r="C88" s="45">
        <v>156000</v>
      </c>
    </row>
    <row r="89" spans="1:3" ht="12.75" customHeight="1">
      <c r="A89" s="31"/>
      <c r="B89" s="2" t="s">
        <v>83</v>
      </c>
      <c r="C89" s="45">
        <v>30000</v>
      </c>
    </row>
    <row r="90" spans="1:3" ht="12.75" customHeight="1">
      <c r="A90" s="41"/>
      <c r="B90" s="29"/>
      <c r="C90" s="44"/>
    </row>
    <row r="91" spans="1:3" ht="12.75" customHeight="1">
      <c r="A91" s="41">
        <v>75095</v>
      </c>
      <c r="B91" s="29" t="s">
        <v>6</v>
      </c>
      <c r="C91" s="44">
        <f>SUM(C92,C97)</f>
        <v>3023090</v>
      </c>
    </row>
    <row r="92" spans="1:3" ht="12.75" customHeight="1">
      <c r="A92" s="31"/>
      <c r="B92" s="2" t="s">
        <v>7</v>
      </c>
      <c r="C92" s="45">
        <f>SUM(C93:C96)</f>
        <v>353090</v>
      </c>
    </row>
    <row r="93" spans="1:3" ht="12.75" customHeight="1">
      <c r="A93" s="31" t="s">
        <v>2</v>
      </c>
      <c r="B93" s="2" t="s">
        <v>76</v>
      </c>
      <c r="C93" s="45">
        <v>217055</v>
      </c>
    </row>
    <row r="94" spans="1:3" ht="12.75" customHeight="1">
      <c r="A94" s="31"/>
      <c r="B94" s="2" t="s">
        <v>79</v>
      </c>
      <c r="C94" s="45">
        <v>37000</v>
      </c>
    </row>
    <row r="95" spans="1:3" ht="12.75" customHeight="1">
      <c r="A95" s="31"/>
      <c r="B95" s="31" t="s">
        <v>80</v>
      </c>
      <c r="C95" s="45"/>
    </row>
    <row r="96" spans="1:3" ht="12.75" customHeight="1">
      <c r="A96" s="31"/>
      <c r="B96" s="31" t="s">
        <v>81</v>
      </c>
      <c r="C96" s="45">
        <v>99035</v>
      </c>
    </row>
    <row r="97" spans="1:3" ht="12.75" customHeight="1">
      <c r="A97" s="31"/>
      <c r="B97" s="51" t="s">
        <v>12</v>
      </c>
      <c r="C97" s="45">
        <f>SUM(C98)</f>
        <v>2670000</v>
      </c>
    </row>
    <row r="98" spans="1:3" ht="12.75" customHeight="1">
      <c r="A98" s="31"/>
      <c r="B98" s="22" t="s">
        <v>77</v>
      </c>
      <c r="C98" s="45">
        <v>2670000</v>
      </c>
    </row>
    <row r="99" spans="1:3" ht="12.75" customHeight="1">
      <c r="A99" s="31"/>
      <c r="B99" s="31" t="s">
        <v>107</v>
      </c>
      <c r="C99" s="45"/>
    </row>
    <row r="100" spans="1:3" ht="12.75" customHeight="1">
      <c r="A100" s="31"/>
      <c r="B100" s="31" t="s">
        <v>81</v>
      </c>
      <c r="C100" s="45">
        <v>2670000</v>
      </c>
    </row>
    <row r="101" spans="1:3" ht="12.75" customHeight="1" thickBot="1">
      <c r="A101" s="31"/>
      <c r="B101" s="31"/>
      <c r="C101" s="45"/>
    </row>
    <row r="102" spans="1:3" ht="12.75" customHeight="1" thickTop="1">
      <c r="A102" s="35"/>
      <c r="B102" s="35"/>
      <c r="C102" s="42"/>
    </row>
    <row r="103" spans="1:3" ht="29.25" thickBot="1">
      <c r="A103" s="56">
        <v>751</v>
      </c>
      <c r="B103" s="57" t="s">
        <v>95</v>
      </c>
      <c r="C103" s="43">
        <f>SUM(C104)</f>
        <v>6332</v>
      </c>
    </row>
    <row r="104" spans="1:3" ht="12.75" customHeight="1" thickTop="1">
      <c r="A104" s="39">
        <v>75101</v>
      </c>
      <c r="B104" s="58" t="s">
        <v>96</v>
      </c>
      <c r="C104" s="48">
        <f>SUM(C105)</f>
        <v>6332</v>
      </c>
    </row>
    <row r="105" spans="1:3" ht="12.75" customHeight="1">
      <c r="A105" s="31"/>
      <c r="B105" s="2" t="s">
        <v>7</v>
      </c>
      <c r="C105" s="45">
        <f>SUM(C106)</f>
        <v>6332</v>
      </c>
    </row>
    <row r="106" spans="1:3" ht="12.75" customHeight="1">
      <c r="A106" s="31"/>
      <c r="B106" s="2" t="s">
        <v>16</v>
      </c>
      <c r="C106" s="45">
        <v>6332</v>
      </c>
    </row>
    <row r="107" spans="1:3" ht="12.75" customHeight="1" thickBot="1">
      <c r="A107" s="31"/>
      <c r="B107" s="32"/>
      <c r="C107" s="45"/>
    </row>
    <row r="108" spans="1:3" ht="12.75" customHeight="1" thickTop="1">
      <c r="A108" s="35"/>
      <c r="C108" s="42"/>
    </row>
    <row r="109" spans="1:3" ht="12.75" customHeight="1" thickBot="1">
      <c r="A109" s="38">
        <v>752</v>
      </c>
      <c r="B109" s="16" t="s">
        <v>74</v>
      </c>
      <c r="C109" s="43">
        <f>SUM(C110)</f>
        <v>2800</v>
      </c>
    </row>
    <row r="110" spans="1:3" ht="12.75" customHeight="1" thickTop="1">
      <c r="A110" s="41">
        <v>75212</v>
      </c>
      <c r="B110" s="29" t="s">
        <v>75</v>
      </c>
      <c r="C110" s="44">
        <f>SUM(C111,)</f>
        <v>2800</v>
      </c>
    </row>
    <row r="111" spans="1:3" ht="12.75" customHeight="1">
      <c r="A111" s="31"/>
      <c r="B111" s="2" t="s">
        <v>7</v>
      </c>
      <c r="C111" s="45">
        <f>SUM(C112)</f>
        <v>2800</v>
      </c>
    </row>
    <row r="112" spans="1:3" ht="12.75" customHeight="1">
      <c r="A112" s="31"/>
      <c r="B112" s="2" t="s">
        <v>76</v>
      </c>
      <c r="C112" s="45">
        <v>2800</v>
      </c>
    </row>
    <row r="113" spans="1:3" ht="12.75" customHeight="1" thickBot="1">
      <c r="A113" s="31"/>
      <c r="B113" s="32"/>
      <c r="C113" s="45"/>
    </row>
    <row r="114" spans="1:3" ht="12.75" customHeight="1" thickTop="1">
      <c r="A114" s="35"/>
      <c r="C114" s="42"/>
    </row>
    <row r="115" spans="1:3" ht="12.75" customHeight="1" thickBot="1">
      <c r="A115" s="38">
        <v>754</v>
      </c>
      <c r="B115" s="16" t="s">
        <v>18</v>
      </c>
      <c r="C115" s="43">
        <f>SUM(C116,C120,C126)</f>
        <v>679470</v>
      </c>
    </row>
    <row r="116" spans="1:3" ht="12.75" customHeight="1" thickTop="1">
      <c r="A116" s="41">
        <v>75414</v>
      </c>
      <c r="B116" s="29" t="s">
        <v>39</v>
      </c>
      <c r="C116" s="44">
        <f>SUM(C117,)</f>
        <v>1400</v>
      </c>
    </row>
    <row r="117" spans="1:3" ht="12.75" customHeight="1">
      <c r="A117" s="31"/>
      <c r="B117" s="2" t="s">
        <v>7</v>
      </c>
      <c r="C117" s="45">
        <f>SUM(C118)</f>
        <v>1400</v>
      </c>
    </row>
    <row r="118" spans="1:3" ht="12.75" customHeight="1">
      <c r="A118" s="31"/>
      <c r="B118" s="2" t="s">
        <v>76</v>
      </c>
      <c r="C118" s="45">
        <v>1400</v>
      </c>
    </row>
    <row r="119" spans="1:3" ht="12.75" customHeight="1">
      <c r="A119" s="41"/>
      <c r="B119" s="29"/>
      <c r="C119" s="44"/>
    </row>
    <row r="120" spans="1:3" ht="12.75" customHeight="1">
      <c r="A120" s="41">
        <v>75416</v>
      </c>
      <c r="B120" s="29" t="s">
        <v>17</v>
      </c>
      <c r="C120" s="44">
        <f>SUM(C121)</f>
        <v>668570</v>
      </c>
    </row>
    <row r="121" spans="1:3" ht="12.75" customHeight="1">
      <c r="A121" s="31"/>
      <c r="B121" s="2" t="s">
        <v>7</v>
      </c>
      <c r="C121" s="45">
        <f>SUM(C122:C124)</f>
        <v>668570</v>
      </c>
    </row>
    <row r="122" spans="1:3" ht="12.75" customHeight="1">
      <c r="A122" s="31"/>
      <c r="B122" s="2" t="s">
        <v>16</v>
      </c>
      <c r="C122" s="45">
        <v>595670</v>
      </c>
    </row>
    <row r="123" spans="1:3" ht="12.75" customHeight="1">
      <c r="A123" s="31"/>
      <c r="B123" s="2" t="s">
        <v>78</v>
      </c>
      <c r="C123" s="45">
        <v>50900</v>
      </c>
    </row>
    <row r="124" spans="1:3" ht="12.75" customHeight="1">
      <c r="A124" s="31"/>
      <c r="B124" s="2" t="s">
        <v>88</v>
      </c>
      <c r="C124" s="45">
        <v>22000</v>
      </c>
    </row>
    <row r="125" spans="1:3" ht="12.75" customHeight="1">
      <c r="A125" s="41"/>
      <c r="B125" s="55"/>
      <c r="C125" s="44"/>
    </row>
    <row r="126" spans="1:3" ht="12.75" customHeight="1">
      <c r="A126" s="41">
        <v>75421</v>
      </c>
      <c r="B126" s="29" t="s">
        <v>82</v>
      </c>
      <c r="C126" s="44">
        <f>SUM(C127)</f>
        <v>9500</v>
      </c>
    </row>
    <row r="127" spans="1:3" ht="12.75" customHeight="1">
      <c r="A127" s="31"/>
      <c r="B127" s="2" t="s">
        <v>7</v>
      </c>
      <c r="C127" s="45">
        <f>SUM(C128:C128)</f>
        <v>9500</v>
      </c>
    </row>
    <row r="128" spans="1:3" ht="12.75" customHeight="1">
      <c r="A128" s="31"/>
      <c r="B128" s="2" t="s">
        <v>76</v>
      </c>
      <c r="C128" s="45">
        <v>9500</v>
      </c>
    </row>
    <row r="129" spans="1:3" ht="12.75" customHeight="1" thickBot="1">
      <c r="A129" s="32"/>
      <c r="B129" s="33"/>
      <c r="C129" s="47"/>
    </row>
    <row r="130" spans="1:3" ht="12.75" customHeight="1" thickTop="1">
      <c r="A130" s="35"/>
      <c r="B130" s="36"/>
      <c r="C130" s="42"/>
    </row>
    <row r="131" spans="1:3" ht="12.75" customHeight="1" thickBot="1">
      <c r="A131" s="38">
        <v>757</v>
      </c>
      <c r="B131" s="16" t="s">
        <v>19</v>
      </c>
      <c r="C131" s="43">
        <f>SUM(C132)</f>
        <v>979250</v>
      </c>
    </row>
    <row r="132" spans="1:3" ht="12.75" customHeight="1" thickTop="1">
      <c r="A132" s="39">
        <v>75702</v>
      </c>
      <c r="B132" s="19" t="s">
        <v>40</v>
      </c>
      <c r="C132" s="48">
        <f>SUM(C133)</f>
        <v>979250</v>
      </c>
    </row>
    <row r="133" spans="1:3" ht="12.75" customHeight="1">
      <c r="A133" s="31"/>
      <c r="B133" s="46" t="s">
        <v>7</v>
      </c>
      <c r="C133" s="45">
        <f>SUM(C134)</f>
        <v>979250</v>
      </c>
    </row>
    <row r="134" spans="1:3" ht="12.75" customHeight="1" thickBot="1">
      <c r="A134" s="31"/>
      <c r="B134" s="2" t="s">
        <v>68</v>
      </c>
      <c r="C134" s="45">
        <v>979250</v>
      </c>
    </row>
    <row r="135" spans="1:3" ht="12.75" customHeight="1" thickTop="1">
      <c r="A135" s="35"/>
      <c r="B135" s="35"/>
      <c r="C135" s="42"/>
    </row>
    <row r="136" spans="1:3" ht="12.75" customHeight="1" thickBot="1">
      <c r="A136" s="38">
        <v>758</v>
      </c>
      <c r="B136" s="16" t="s">
        <v>20</v>
      </c>
      <c r="C136" s="43">
        <f>SUM(C137)</f>
        <v>610000</v>
      </c>
    </row>
    <row r="137" spans="1:3" ht="12.75" customHeight="1" thickTop="1">
      <c r="A137" s="53">
        <v>75818</v>
      </c>
      <c r="B137" s="60" t="s">
        <v>41</v>
      </c>
      <c r="C137" s="54">
        <f>SUM(C138,C140)</f>
        <v>610000</v>
      </c>
    </row>
    <row r="138" spans="1:3" ht="12.75" customHeight="1">
      <c r="A138" s="31"/>
      <c r="B138" s="2" t="s">
        <v>31</v>
      </c>
      <c r="C138" s="45">
        <f>SUM(C139)</f>
        <v>340000</v>
      </c>
    </row>
    <row r="139" spans="1:3" ht="12.75" customHeight="1">
      <c r="A139" s="41"/>
      <c r="B139" s="29" t="s">
        <v>32</v>
      </c>
      <c r="C139" s="44">
        <v>340000</v>
      </c>
    </row>
    <row r="140" spans="1:3" ht="12.75" customHeight="1">
      <c r="A140" s="31"/>
      <c r="B140" s="2" t="s">
        <v>33</v>
      </c>
      <c r="C140" s="45">
        <f>SUM(C141)</f>
        <v>270000</v>
      </c>
    </row>
    <row r="141" spans="1:3" ht="12.75" customHeight="1">
      <c r="A141" s="31"/>
      <c r="B141" s="2" t="s">
        <v>32</v>
      </c>
      <c r="C141" s="45">
        <f>SUM(C142:C142)</f>
        <v>270000</v>
      </c>
    </row>
    <row r="142" spans="1:3" ht="12.75" customHeight="1">
      <c r="A142" s="41"/>
      <c r="B142" s="62" t="s">
        <v>72</v>
      </c>
      <c r="C142" s="44">
        <v>270000</v>
      </c>
    </row>
    <row r="143" spans="1:3" ht="12.75" customHeight="1" thickBot="1">
      <c r="A143" s="33"/>
      <c r="B143" s="49"/>
      <c r="C143" s="63"/>
    </row>
    <row r="144" spans="1:3" ht="12.75" customHeight="1" thickTop="1">
      <c r="A144" s="35"/>
      <c r="B144" s="36"/>
      <c r="C144" s="42"/>
    </row>
    <row r="145" spans="1:3" ht="12.75" customHeight="1" thickBot="1">
      <c r="A145" s="38">
        <v>801</v>
      </c>
      <c r="B145" s="16" t="s">
        <v>21</v>
      </c>
      <c r="C145" s="43">
        <f>SUM(C146,C155,C163,C167,C175,C179,C183)</f>
        <v>35852321</v>
      </c>
    </row>
    <row r="146" spans="1:3" ht="12.75" customHeight="1" thickTop="1">
      <c r="A146" s="39">
        <v>80101</v>
      </c>
      <c r="B146" s="19" t="s">
        <v>42</v>
      </c>
      <c r="C146" s="48">
        <f>SUM(C147,C152)</f>
        <v>13469044</v>
      </c>
    </row>
    <row r="147" spans="1:3" ht="12.75" customHeight="1">
      <c r="A147" s="31"/>
      <c r="B147" s="2" t="s">
        <v>7</v>
      </c>
      <c r="C147" s="45">
        <f>SUM(C148:C151)</f>
        <v>12899044</v>
      </c>
    </row>
    <row r="148" spans="1:3" ht="12.75" customHeight="1">
      <c r="A148" s="31"/>
      <c r="B148" s="2" t="s">
        <v>16</v>
      </c>
      <c r="C148" s="45">
        <v>11097671</v>
      </c>
    </row>
    <row r="149" spans="1:3" ht="12.75" customHeight="1">
      <c r="A149" s="31"/>
      <c r="B149" s="2" t="s">
        <v>78</v>
      </c>
      <c r="C149" s="45">
        <v>1640838</v>
      </c>
    </row>
    <row r="150" spans="1:3" ht="12.75" customHeight="1">
      <c r="A150" s="31"/>
      <c r="B150" s="31" t="s">
        <v>88</v>
      </c>
      <c r="C150" s="64">
        <v>28191</v>
      </c>
    </row>
    <row r="151" spans="1:3" ht="12.75" customHeight="1">
      <c r="A151" s="31"/>
      <c r="B151" s="2" t="s">
        <v>83</v>
      </c>
      <c r="C151" s="45">
        <v>132344</v>
      </c>
    </row>
    <row r="152" spans="1:3" ht="12.75" customHeight="1">
      <c r="A152" s="31"/>
      <c r="B152" s="31" t="s">
        <v>12</v>
      </c>
      <c r="C152" s="64">
        <f>SUM(C153)</f>
        <v>570000</v>
      </c>
    </row>
    <row r="153" spans="1:3" ht="12.75" customHeight="1">
      <c r="A153" s="31"/>
      <c r="B153" s="65" t="s">
        <v>77</v>
      </c>
      <c r="C153" s="64">
        <v>570000</v>
      </c>
    </row>
    <row r="154" spans="1:3" ht="12.75" customHeight="1">
      <c r="A154" s="41"/>
      <c r="B154" s="66"/>
      <c r="C154" s="67"/>
    </row>
    <row r="155" spans="1:3" ht="12.75" customHeight="1">
      <c r="A155" s="41">
        <v>80104</v>
      </c>
      <c r="B155" s="29" t="s">
        <v>43</v>
      </c>
      <c r="C155" s="44">
        <f>SUM(C156,C160)</f>
        <v>12187629</v>
      </c>
    </row>
    <row r="156" spans="1:3" ht="12.75" customHeight="1">
      <c r="A156" s="31"/>
      <c r="B156" s="2" t="s">
        <v>7</v>
      </c>
      <c r="C156" s="45">
        <f>SUM(C157,C158:C159)</f>
        <v>11882629</v>
      </c>
    </row>
    <row r="157" spans="1:3" ht="12.75" customHeight="1">
      <c r="A157" s="31"/>
      <c r="B157" s="2" t="s">
        <v>16</v>
      </c>
      <c r="C157" s="45">
        <v>8891747</v>
      </c>
    </row>
    <row r="158" spans="1:3" ht="12.75" customHeight="1">
      <c r="A158" s="31"/>
      <c r="B158" s="2" t="s">
        <v>78</v>
      </c>
      <c r="C158" s="45">
        <v>2950472</v>
      </c>
    </row>
    <row r="159" spans="1:3" ht="12.75" customHeight="1">
      <c r="A159" s="31"/>
      <c r="B159" s="31" t="s">
        <v>88</v>
      </c>
      <c r="C159" s="45">
        <v>40410</v>
      </c>
    </row>
    <row r="160" spans="1:3" ht="12.75" customHeight="1">
      <c r="A160" s="31"/>
      <c r="B160" s="2" t="s">
        <v>12</v>
      </c>
      <c r="C160" s="45">
        <f>SUM(C161)</f>
        <v>305000</v>
      </c>
    </row>
    <row r="161" spans="1:3" ht="12.75" customHeight="1">
      <c r="A161" s="31"/>
      <c r="B161" s="65" t="s">
        <v>77</v>
      </c>
      <c r="C161" s="45">
        <v>305000</v>
      </c>
    </row>
    <row r="162" spans="1:3" ht="12.75" customHeight="1">
      <c r="A162" s="41"/>
      <c r="B162" s="68"/>
      <c r="C162" s="44"/>
    </row>
    <row r="163" spans="1:3" ht="12.75" customHeight="1">
      <c r="A163" s="53">
        <v>80106</v>
      </c>
      <c r="B163" s="69" t="s">
        <v>99</v>
      </c>
      <c r="C163" s="54">
        <f>SUM(C164)</f>
        <v>376602</v>
      </c>
    </row>
    <row r="164" spans="1:3" ht="12.75" customHeight="1">
      <c r="A164" s="31"/>
      <c r="B164" s="46" t="s">
        <v>25</v>
      </c>
      <c r="C164" s="45">
        <f>SUM(C165)</f>
        <v>376602</v>
      </c>
    </row>
    <row r="165" spans="1:3" ht="12.75" customHeight="1">
      <c r="A165" s="31"/>
      <c r="B165" s="51" t="s">
        <v>22</v>
      </c>
      <c r="C165" s="45">
        <v>376602</v>
      </c>
    </row>
    <row r="166" spans="1:3" ht="12.75" customHeight="1">
      <c r="A166" s="41"/>
      <c r="B166" s="41"/>
      <c r="C166" s="44"/>
    </row>
    <row r="167" spans="1:3" ht="12.75" customHeight="1">
      <c r="A167" s="41">
        <v>80110</v>
      </c>
      <c r="B167" s="29" t="s">
        <v>44</v>
      </c>
      <c r="C167" s="44">
        <f>SUM(C168,C172)</f>
        <v>9115111</v>
      </c>
    </row>
    <row r="168" spans="1:3" ht="12.75" customHeight="1">
      <c r="A168" s="31"/>
      <c r="B168" s="2" t="s">
        <v>7</v>
      </c>
      <c r="C168" s="45">
        <f>SUM(C169:C171)</f>
        <v>8715111</v>
      </c>
    </row>
    <row r="169" spans="1:3" ht="12.75" customHeight="1">
      <c r="A169" s="31"/>
      <c r="B169" s="2" t="s">
        <v>16</v>
      </c>
      <c r="C169" s="45">
        <v>7475059</v>
      </c>
    </row>
    <row r="170" spans="1:3" ht="12.75" customHeight="1">
      <c r="A170" s="31"/>
      <c r="B170" s="2" t="s">
        <v>78</v>
      </c>
      <c r="C170" s="45">
        <v>1218550</v>
      </c>
    </row>
    <row r="171" spans="1:3" ht="12.75" customHeight="1">
      <c r="A171" s="31"/>
      <c r="B171" s="31" t="s">
        <v>88</v>
      </c>
      <c r="C171" s="45">
        <v>21502</v>
      </c>
    </row>
    <row r="172" spans="1:3" ht="12.75" customHeight="1">
      <c r="A172" s="31"/>
      <c r="B172" s="2" t="s">
        <v>12</v>
      </c>
      <c r="C172" s="45">
        <f>SUM(C173)</f>
        <v>400000</v>
      </c>
    </row>
    <row r="173" spans="1:3" ht="12.75" customHeight="1">
      <c r="A173" s="31"/>
      <c r="B173" s="65" t="s">
        <v>77</v>
      </c>
      <c r="C173" s="45">
        <v>400000</v>
      </c>
    </row>
    <row r="174" spans="1:3" ht="12.75" customHeight="1">
      <c r="A174" s="41"/>
      <c r="B174" s="70"/>
      <c r="C174" s="44"/>
    </row>
    <row r="175" spans="1:3" ht="12.75" customHeight="1">
      <c r="A175" s="41">
        <v>80113</v>
      </c>
      <c r="B175" s="29" t="s">
        <v>69</v>
      </c>
      <c r="C175" s="44">
        <f>SUM(C176)</f>
        <v>125000</v>
      </c>
    </row>
    <row r="176" spans="1:3" ht="12.75" customHeight="1">
      <c r="A176" s="31"/>
      <c r="B176" s="46" t="s">
        <v>25</v>
      </c>
      <c r="C176" s="45">
        <f>SUM(C177)</f>
        <v>125000</v>
      </c>
    </row>
    <row r="177" spans="1:3" ht="12.75" customHeight="1">
      <c r="A177" s="31"/>
      <c r="B177" s="2" t="s">
        <v>76</v>
      </c>
      <c r="C177" s="45">
        <v>125000</v>
      </c>
    </row>
    <row r="178" spans="1:3" ht="12.75" customHeight="1">
      <c r="A178" s="41"/>
      <c r="B178" s="29"/>
      <c r="C178" s="44"/>
    </row>
    <row r="179" spans="1:3" ht="12.75" customHeight="1">
      <c r="A179" s="41">
        <v>80146</v>
      </c>
      <c r="B179" s="29" t="s">
        <v>45</v>
      </c>
      <c r="C179" s="44">
        <f>SUM(C180)</f>
        <v>174784</v>
      </c>
    </row>
    <row r="180" spans="1:3" ht="12.75" customHeight="1">
      <c r="A180" s="31"/>
      <c r="B180" s="2" t="s">
        <v>7</v>
      </c>
      <c r="C180" s="45">
        <f>SUM(C181:C181)</f>
        <v>174784</v>
      </c>
    </row>
    <row r="181" spans="1:3" ht="12.75" customHeight="1">
      <c r="A181" s="31"/>
      <c r="B181" s="2" t="s">
        <v>76</v>
      </c>
      <c r="C181" s="45">
        <v>174784</v>
      </c>
    </row>
    <row r="182" spans="1:3" ht="12.75" customHeight="1">
      <c r="A182" s="41"/>
      <c r="B182" s="29"/>
      <c r="C182" s="44"/>
    </row>
    <row r="183" spans="1:3" ht="12.75" customHeight="1">
      <c r="A183" s="41">
        <v>80195</v>
      </c>
      <c r="B183" s="29" t="s">
        <v>6</v>
      </c>
      <c r="C183" s="44">
        <f>SUM(C184)</f>
        <v>404151</v>
      </c>
    </row>
    <row r="184" spans="1:3" ht="12.75" customHeight="1">
      <c r="A184" s="31"/>
      <c r="B184" s="51" t="s">
        <v>7</v>
      </c>
      <c r="C184" s="45">
        <f>SUM(C185:C186)</f>
        <v>404151</v>
      </c>
    </row>
    <row r="185" spans="1:3" ht="12.75" customHeight="1">
      <c r="A185" s="31"/>
      <c r="B185" s="2" t="s">
        <v>16</v>
      </c>
      <c r="C185" s="45">
        <v>1800</v>
      </c>
    </row>
    <row r="186" spans="1:3" ht="12.75" customHeight="1">
      <c r="A186" s="31"/>
      <c r="B186" s="2" t="s">
        <v>78</v>
      </c>
      <c r="C186" s="45">
        <v>402351</v>
      </c>
    </row>
    <row r="187" spans="1:3" ht="12.75" customHeight="1" thickBot="1">
      <c r="A187" s="32"/>
      <c r="B187" s="33"/>
      <c r="C187" s="47"/>
    </row>
    <row r="188" spans="1:3" ht="12.75" customHeight="1" thickTop="1">
      <c r="A188" s="35"/>
      <c r="B188" s="71"/>
      <c r="C188" s="42"/>
    </row>
    <row r="189" spans="1:3" ht="12.75" customHeight="1" thickBot="1">
      <c r="A189" s="38">
        <v>851</v>
      </c>
      <c r="B189" s="16" t="s">
        <v>23</v>
      </c>
      <c r="C189" s="43">
        <f>SUM(C190,C194,C200)</f>
        <v>852100</v>
      </c>
    </row>
    <row r="190" spans="1:3" ht="12.75" customHeight="1" thickTop="1">
      <c r="A190" s="41">
        <v>85153</v>
      </c>
      <c r="B190" s="29" t="s">
        <v>71</v>
      </c>
      <c r="C190" s="44">
        <f>SUM(C191)</f>
        <v>15000</v>
      </c>
    </row>
    <row r="191" spans="1:3" ht="12.75" customHeight="1">
      <c r="A191" s="31"/>
      <c r="B191" s="46" t="s">
        <v>25</v>
      </c>
      <c r="C191" s="45">
        <f>SUM(C192:C192)</f>
        <v>15000</v>
      </c>
    </row>
    <row r="192" spans="1:3" ht="12.75" customHeight="1">
      <c r="A192" s="59"/>
      <c r="B192" s="2" t="s">
        <v>76</v>
      </c>
      <c r="C192" s="45">
        <v>15000</v>
      </c>
    </row>
    <row r="193" spans="1:3" ht="12.75" customHeight="1">
      <c r="A193" s="72"/>
      <c r="B193" s="26"/>
      <c r="C193" s="73"/>
    </row>
    <row r="194" spans="1:3" ht="12.75" customHeight="1">
      <c r="A194" s="41">
        <v>85154</v>
      </c>
      <c r="B194" s="29" t="s">
        <v>46</v>
      </c>
      <c r="C194" s="44">
        <f>SUM(C195)</f>
        <v>765000</v>
      </c>
    </row>
    <row r="195" spans="1:3" ht="12.75" customHeight="1">
      <c r="A195" s="31"/>
      <c r="B195" s="2" t="s">
        <v>7</v>
      </c>
      <c r="C195" s="45">
        <f>SUM(C196:C198)</f>
        <v>765000</v>
      </c>
    </row>
    <row r="196" spans="1:3" ht="12.75" customHeight="1">
      <c r="A196" s="31"/>
      <c r="B196" s="2" t="s">
        <v>16</v>
      </c>
      <c r="C196" s="45">
        <v>35000</v>
      </c>
    </row>
    <row r="197" spans="1:3" ht="12.75" customHeight="1">
      <c r="A197" s="31"/>
      <c r="B197" s="2" t="s">
        <v>78</v>
      </c>
      <c r="C197" s="45">
        <v>570000</v>
      </c>
    </row>
    <row r="198" spans="1:3" ht="12.75" customHeight="1">
      <c r="A198" s="31"/>
      <c r="B198" s="2" t="s">
        <v>83</v>
      </c>
      <c r="C198" s="45">
        <v>160000</v>
      </c>
    </row>
    <row r="199" spans="1:3" ht="12.75" customHeight="1">
      <c r="A199" s="41"/>
      <c r="B199" s="29"/>
      <c r="C199" s="44"/>
    </row>
    <row r="200" spans="1:3" ht="12.75" customHeight="1">
      <c r="A200" s="41">
        <v>85195</v>
      </c>
      <c r="B200" s="29" t="s">
        <v>6</v>
      </c>
      <c r="C200" s="44">
        <f>SUM(C201)</f>
        <v>72100</v>
      </c>
    </row>
    <row r="201" spans="1:3" ht="12.75" customHeight="1">
      <c r="A201" s="31"/>
      <c r="B201" s="2" t="s">
        <v>7</v>
      </c>
      <c r="C201" s="45">
        <f>SUM(C202:C203)</f>
        <v>72100</v>
      </c>
    </row>
    <row r="202" spans="1:3" ht="12.75" customHeight="1">
      <c r="A202" s="31"/>
      <c r="B202" s="2" t="s">
        <v>76</v>
      </c>
      <c r="C202" s="45">
        <v>41000</v>
      </c>
    </row>
    <row r="203" spans="1:3" ht="12.75" customHeight="1" thickBot="1">
      <c r="A203" s="31"/>
      <c r="B203" s="51" t="s">
        <v>83</v>
      </c>
      <c r="C203" s="45">
        <v>31100</v>
      </c>
    </row>
    <row r="204" spans="1:3" ht="12.75" customHeight="1" thickTop="1">
      <c r="A204" s="35"/>
      <c r="B204" s="36"/>
      <c r="C204" s="42"/>
    </row>
    <row r="205" spans="1:3" ht="12.75" customHeight="1" thickBot="1">
      <c r="A205" s="38">
        <v>852</v>
      </c>
      <c r="B205" s="16" t="s">
        <v>30</v>
      </c>
      <c r="C205" s="43">
        <f>SUM(C206,C212,C216,C220,C224,C230,C234,C239,C244,C248,C254,C259,C263)</f>
        <v>17108636</v>
      </c>
    </row>
    <row r="206" spans="1:3" ht="12.75" customHeight="1" thickTop="1">
      <c r="A206" s="39">
        <v>85202</v>
      </c>
      <c r="B206" s="19" t="s">
        <v>47</v>
      </c>
      <c r="C206" s="48">
        <f>SUM(C207)</f>
        <v>505377</v>
      </c>
    </row>
    <row r="207" spans="1:3" ht="12.75" customHeight="1">
      <c r="A207" s="31"/>
      <c r="B207" s="74" t="s">
        <v>7</v>
      </c>
      <c r="C207" s="45">
        <f>SUM(C208:C210)</f>
        <v>505377</v>
      </c>
    </row>
    <row r="208" spans="1:3" ht="12.75" customHeight="1">
      <c r="A208" s="31"/>
      <c r="B208" s="2" t="s">
        <v>16</v>
      </c>
      <c r="C208" s="45">
        <v>347964</v>
      </c>
    </row>
    <row r="209" spans="1:3" ht="12.75" customHeight="1">
      <c r="A209" s="31"/>
      <c r="B209" s="2" t="s">
        <v>78</v>
      </c>
      <c r="C209" s="45">
        <v>154913</v>
      </c>
    </row>
    <row r="210" spans="1:3" ht="12.75" customHeight="1">
      <c r="A210" s="31"/>
      <c r="B210" s="31" t="s">
        <v>88</v>
      </c>
      <c r="C210" s="45">
        <v>2500</v>
      </c>
    </row>
    <row r="211" spans="1:3" ht="12.75" customHeight="1">
      <c r="A211" s="41"/>
      <c r="B211" s="51"/>
      <c r="C211" s="45"/>
    </row>
    <row r="212" spans="1:3" ht="12.75" customHeight="1">
      <c r="A212" s="41">
        <v>85204</v>
      </c>
      <c r="B212" s="75" t="s">
        <v>90</v>
      </c>
      <c r="C212" s="54">
        <f>SUM(C213)</f>
        <v>210000</v>
      </c>
    </row>
    <row r="213" spans="1:3" ht="12.75" customHeight="1">
      <c r="A213" s="31"/>
      <c r="B213" s="74" t="s">
        <v>7</v>
      </c>
      <c r="C213" s="45">
        <f>SUM(C214:C215)</f>
        <v>210000</v>
      </c>
    </row>
    <row r="214" spans="1:3" ht="12.75" customHeight="1">
      <c r="A214" s="31"/>
      <c r="B214" s="2" t="s">
        <v>24</v>
      </c>
      <c r="C214" s="45">
        <v>210000</v>
      </c>
    </row>
    <row r="215" spans="1:3" ht="12.75" customHeight="1">
      <c r="A215" s="41"/>
      <c r="B215" s="29"/>
      <c r="C215" s="44"/>
    </row>
    <row r="216" spans="1:3" ht="12.75" customHeight="1">
      <c r="A216" s="41">
        <v>85205</v>
      </c>
      <c r="B216" s="29" t="s">
        <v>84</v>
      </c>
      <c r="C216" s="44">
        <f>SUM(C217)</f>
        <v>15000</v>
      </c>
    </row>
    <row r="217" spans="1:3" ht="12.75" customHeight="1">
      <c r="A217" s="31"/>
      <c r="B217" s="46" t="s">
        <v>25</v>
      </c>
      <c r="C217" s="45">
        <f>SUM(C218:C218)</f>
        <v>15000</v>
      </c>
    </row>
    <row r="218" spans="1:3" ht="12.75" customHeight="1">
      <c r="A218" s="31"/>
      <c r="B218" s="2" t="s">
        <v>76</v>
      </c>
      <c r="C218" s="45">
        <v>15000</v>
      </c>
    </row>
    <row r="219" spans="1:3" ht="12.75" customHeight="1">
      <c r="A219" s="31"/>
      <c r="C219" s="45"/>
    </row>
    <row r="220" spans="1:3" ht="12.75" customHeight="1">
      <c r="A220" s="53">
        <v>85206</v>
      </c>
      <c r="B220" s="60" t="s">
        <v>100</v>
      </c>
      <c r="C220" s="54">
        <f>SUM(C221)</f>
        <v>32309</v>
      </c>
    </row>
    <row r="221" spans="1:3" ht="12.75" customHeight="1">
      <c r="A221" s="31"/>
      <c r="B221" s="46" t="s">
        <v>7</v>
      </c>
      <c r="C221" s="45">
        <f>SUM(C222)</f>
        <v>32309</v>
      </c>
    </row>
    <row r="222" spans="1:3" ht="12.75" customHeight="1">
      <c r="A222" s="31"/>
      <c r="B222" s="2" t="s">
        <v>16</v>
      </c>
      <c r="C222" s="45">
        <v>32309</v>
      </c>
    </row>
    <row r="223" spans="1:3" ht="12.75" customHeight="1">
      <c r="A223" s="41"/>
      <c r="B223" s="29"/>
      <c r="C223" s="44"/>
    </row>
    <row r="224" spans="1:3" ht="30">
      <c r="A224" s="53">
        <v>85212</v>
      </c>
      <c r="B224" s="76" t="s">
        <v>48</v>
      </c>
      <c r="C224" s="54">
        <f>SUM(C225)</f>
        <v>7085947</v>
      </c>
    </row>
    <row r="225" spans="1:3" ht="12.75" customHeight="1">
      <c r="A225" s="31"/>
      <c r="B225" s="77" t="s">
        <v>7</v>
      </c>
      <c r="C225" s="45">
        <f>SUM(C226:C228)</f>
        <v>7085947</v>
      </c>
    </row>
    <row r="226" spans="1:3" ht="12.75" customHeight="1">
      <c r="A226" s="31"/>
      <c r="B226" s="77" t="s">
        <v>24</v>
      </c>
      <c r="C226" s="45">
        <v>6606153</v>
      </c>
    </row>
    <row r="227" spans="1:3" ht="12.75" customHeight="1">
      <c r="A227" s="31"/>
      <c r="B227" s="2" t="s">
        <v>79</v>
      </c>
      <c r="C227" s="45">
        <v>471294</v>
      </c>
    </row>
    <row r="228" spans="1:3" ht="12.75" customHeight="1">
      <c r="A228" s="31"/>
      <c r="B228" s="2" t="s">
        <v>78</v>
      </c>
      <c r="C228" s="45">
        <v>8500</v>
      </c>
    </row>
    <row r="229" spans="1:3" ht="12.75" customHeight="1">
      <c r="A229" s="41"/>
      <c r="B229" s="29"/>
      <c r="C229" s="44"/>
    </row>
    <row r="230" spans="1:3" ht="60">
      <c r="A230" s="41">
        <v>85213</v>
      </c>
      <c r="B230" s="55" t="s">
        <v>93</v>
      </c>
      <c r="C230" s="44">
        <f>SUM(C231)</f>
        <v>139000</v>
      </c>
    </row>
    <row r="231" spans="1:3" ht="12.75" customHeight="1">
      <c r="A231" s="31"/>
      <c r="B231" s="2" t="s">
        <v>7</v>
      </c>
      <c r="C231" s="45">
        <f>SUM(C232:C232)</f>
        <v>139000</v>
      </c>
    </row>
    <row r="232" spans="1:3" ht="12.75" customHeight="1">
      <c r="A232" s="31"/>
      <c r="B232" s="2" t="s">
        <v>76</v>
      </c>
      <c r="C232" s="45">
        <v>139000</v>
      </c>
    </row>
    <row r="233" spans="1:3" ht="12.75" customHeight="1">
      <c r="A233" s="41"/>
      <c r="B233" s="29"/>
      <c r="C233" s="44"/>
    </row>
    <row r="234" spans="1:3" ht="30">
      <c r="A234" s="78">
        <v>85214</v>
      </c>
      <c r="B234" s="55" t="s">
        <v>49</v>
      </c>
      <c r="C234" s="44">
        <f>SUM(C235)</f>
        <v>4300000</v>
      </c>
    </row>
    <row r="235" spans="1:3" ht="12.75" customHeight="1">
      <c r="A235" s="31"/>
      <c r="B235" s="2" t="s">
        <v>7</v>
      </c>
      <c r="C235" s="45">
        <f>SUM(C236:C237)</f>
        <v>4300000</v>
      </c>
    </row>
    <row r="236" spans="1:3" ht="12.75" customHeight="1">
      <c r="A236" s="31"/>
      <c r="B236" s="2" t="s">
        <v>24</v>
      </c>
      <c r="C236" s="45">
        <v>2500000</v>
      </c>
    </row>
    <row r="237" spans="1:3" ht="12.75" customHeight="1">
      <c r="A237" s="31"/>
      <c r="B237" s="2" t="s">
        <v>78</v>
      </c>
      <c r="C237" s="45">
        <v>1800000</v>
      </c>
    </row>
    <row r="238" spans="1:3" ht="12.75" customHeight="1">
      <c r="A238" s="41"/>
      <c r="B238" s="29"/>
      <c r="C238" s="44"/>
    </row>
    <row r="239" spans="1:3" ht="12.75" customHeight="1">
      <c r="A239" s="41">
        <v>85215</v>
      </c>
      <c r="B239" s="29" t="s">
        <v>50</v>
      </c>
      <c r="C239" s="44">
        <f>SUM(C240)</f>
        <v>1706000</v>
      </c>
    </row>
    <row r="240" spans="1:3" ht="12.75" customHeight="1">
      <c r="A240" s="31"/>
      <c r="B240" s="2" t="s">
        <v>7</v>
      </c>
      <c r="C240" s="45">
        <f>SUM(C241:C242)</f>
        <v>1706000</v>
      </c>
    </row>
    <row r="241" spans="1:3" ht="12.75" customHeight="1">
      <c r="A241" s="31"/>
      <c r="B241" s="2" t="s">
        <v>24</v>
      </c>
      <c r="C241" s="45">
        <v>1700000</v>
      </c>
    </row>
    <row r="242" spans="1:3" ht="12.75" customHeight="1">
      <c r="A242" s="31"/>
      <c r="B242" s="51" t="s">
        <v>78</v>
      </c>
      <c r="C242" s="45">
        <v>6000</v>
      </c>
    </row>
    <row r="243" spans="1:3" ht="12.75" customHeight="1">
      <c r="A243" s="41"/>
      <c r="B243" s="29"/>
      <c r="C243" s="44"/>
    </row>
    <row r="244" spans="1:3" ht="12.75" customHeight="1">
      <c r="A244" s="41">
        <v>85216</v>
      </c>
      <c r="B244" s="29" t="s">
        <v>87</v>
      </c>
      <c r="C244" s="44">
        <f>SUM(C245)</f>
        <v>1000000</v>
      </c>
    </row>
    <row r="245" spans="1:3" ht="12.75" customHeight="1">
      <c r="A245" s="31"/>
      <c r="B245" s="46" t="s">
        <v>7</v>
      </c>
      <c r="C245" s="45">
        <f>SUM(C246)</f>
        <v>1000000</v>
      </c>
    </row>
    <row r="246" spans="1:3" ht="12.75" customHeight="1">
      <c r="A246" s="31"/>
      <c r="B246" s="2" t="s">
        <v>24</v>
      </c>
      <c r="C246" s="45">
        <v>1000000</v>
      </c>
    </row>
    <row r="247" spans="1:3" ht="12.75" customHeight="1">
      <c r="A247" s="41"/>
      <c r="B247" s="29"/>
      <c r="C247" s="44"/>
    </row>
    <row r="248" spans="1:3" ht="12.75" customHeight="1">
      <c r="A248" s="41">
        <v>85219</v>
      </c>
      <c r="B248" s="29" t="s">
        <v>51</v>
      </c>
      <c r="C248" s="44">
        <f>SUM(C249)</f>
        <v>1614603</v>
      </c>
    </row>
    <row r="249" spans="1:3" ht="12.75" customHeight="1">
      <c r="A249" s="31"/>
      <c r="B249" s="2" t="s">
        <v>25</v>
      </c>
      <c r="C249" s="45">
        <f>SUM(C250:C252)</f>
        <v>1614603</v>
      </c>
    </row>
    <row r="250" spans="1:3" ht="12.75" customHeight="1">
      <c r="A250" s="31"/>
      <c r="B250" s="2" t="s">
        <v>16</v>
      </c>
      <c r="C250" s="45">
        <v>1430903</v>
      </c>
    </row>
    <row r="251" spans="1:3" ht="12.75" customHeight="1">
      <c r="A251" s="31"/>
      <c r="B251" s="51" t="s">
        <v>78</v>
      </c>
      <c r="C251" s="45">
        <v>155200</v>
      </c>
    </row>
    <row r="252" spans="1:3" ht="12.75" customHeight="1">
      <c r="A252" s="31"/>
      <c r="B252" s="2" t="s">
        <v>88</v>
      </c>
      <c r="C252" s="45">
        <v>28500</v>
      </c>
    </row>
    <row r="253" spans="1:3" ht="12.75" customHeight="1">
      <c r="A253" s="41"/>
      <c r="B253" s="29"/>
      <c r="C253" s="44"/>
    </row>
    <row r="254" spans="1:3" ht="30">
      <c r="A254" s="53">
        <v>85220</v>
      </c>
      <c r="B254" s="76" t="s">
        <v>52</v>
      </c>
      <c r="C254" s="54">
        <f>SUM(C255)</f>
        <v>70400</v>
      </c>
    </row>
    <row r="255" spans="1:3" ht="12.75" customHeight="1">
      <c r="A255" s="31"/>
      <c r="B255" s="2" t="s">
        <v>7</v>
      </c>
      <c r="C255" s="45">
        <f>SUM(C256:C257)</f>
        <v>70400</v>
      </c>
    </row>
    <row r="256" spans="1:3" ht="12.75" customHeight="1">
      <c r="A256" s="31"/>
      <c r="B256" s="2" t="s">
        <v>16</v>
      </c>
      <c r="C256" s="45">
        <v>41700</v>
      </c>
    </row>
    <row r="257" spans="1:3" ht="12.75" customHeight="1">
      <c r="A257" s="31"/>
      <c r="B257" s="51" t="s">
        <v>78</v>
      </c>
      <c r="C257" s="45">
        <v>28700</v>
      </c>
    </row>
    <row r="258" spans="1:3" ht="12.75" customHeight="1">
      <c r="A258" s="41"/>
      <c r="B258" s="29"/>
      <c r="C258" s="44"/>
    </row>
    <row r="259" spans="1:3" ht="12.75" customHeight="1">
      <c r="A259" s="41">
        <v>85228</v>
      </c>
      <c r="B259" s="29" t="s">
        <v>53</v>
      </c>
      <c r="C259" s="44">
        <f>SUM(C260)</f>
        <v>194000</v>
      </c>
    </row>
    <row r="260" spans="1:3" ht="12.75" customHeight="1">
      <c r="A260" s="31"/>
      <c r="B260" s="2" t="s">
        <v>7</v>
      </c>
      <c r="C260" s="45">
        <f>SUM(C261)</f>
        <v>194000</v>
      </c>
    </row>
    <row r="261" spans="1:3" ht="12.75" customHeight="1">
      <c r="A261" s="31"/>
      <c r="B261" s="2" t="s">
        <v>24</v>
      </c>
      <c r="C261" s="45">
        <v>194000</v>
      </c>
    </row>
    <row r="262" spans="1:3" ht="12.75" customHeight="1">
      <c r="A262" s="31"/>
      <c r="C262" s="45"/>
    </row>
    <row r="263" spans="1:3" ht="12.75" customHeight="1">
      <c r="A263" s="53">
        <v>85295</v>
      </c>
      <c r="B263" s="60" t="s">
        <v>6</v>
      </c>
      <c r="C263" s="54">
        <f>SUM(C264)</f>
        <v>236000</v>
      </c>
    </row>
    <row r="264" spans="1:3" ht="12.75" customHeight="1">
      <c r="A264" s="31"/>
      <c r="B264" s="2" t="s">
        <v>7</v>
      </c>
      <c r="C264" s="45">
        <f>SUM(C265:C266)</f>
        <v>236000</v>
      </c>
    </row>
    <row r="265" spans="1:3" ht="12.75" customHeight="1">
      <c r="A265" s="31"/>
      <c r="B265" s="51" t="s">
        <v>24</v>
      </c>
      <c r="C265" s="45">
        <v>236000</v>
      </c>
    </row>
    <row r="266" spans="1:3" ht="12.75" customHeight="1" thickBot="1">
      <c r="A266" s="41"/>
      <c r="B266" s="31"/>
      <c r="C266" s="44"/>
    </row>
    <row r="267" spans="1:3" ht="12.75" customHeight="1" thickTop="1">
      <c r="A267" s="35"/>
      <c r="B267" s="36"/>
      <c r="C267" s="42"/>
    </row>
    <row r="268" spans="1:3" ht="12.75" customHeight="1" thickBot="1">
      <c r="A268" s="38">
        <v>853</v>
      </c>
      <c r="B268" s="16" t="s">
        <v>55</v>
      </c>
      <c r="C268" s="43">
        <f>SUM(C269,C277)</f>
        <v>1358423</v>
      </c>
    </row>
    <row r="269" spans="1:3" ht="12.75" customHeight="1" thickTop="1">
      <c r="A269" s="41">
        <v>85305</v>
      </c>
      <c r="B269" s="29" t="s">
        <v>54</v>
      </c>
      <c r="C269" s="44">
        <f>SUM(C270,C274)</f>
        <v>1315657</v>
      </c>
    </row>
    <row r="270" spans="1:3" ht="12.75" customHeight="1">
      <c r="A270" s="31"/>
      <c r="B270" s="2" t="s">
        <v>7</v>
      </c>
      <c r="C270" s="45">
        <f>SUM(C271:C273)</f>
        <v>1235657</v>
      </c>
    </row>
    <row r="271" spans="1:3" ht="12.75" customHeight="1">
      <c r="A271" s="31"/>
      <c r="B271" s="2" t="s">
        <v>16</v>
      </c>
      <c r="C271" s="45">
        <v>976946</v>
      </c>
    </row>
    <row r="272" spans="1:3" ht="12.75" customHeight="1">
      <c r="A272" s="31"/>
      <c r="B272" s="51" t="s">
        <v>78</v>
      </c>
      <c r="C272" s="45">
        <v>253321</v>
      </c>
    </row>
    <row r="273" spans="1:3" ht="12.75" customHeight="1">
      <c r="A273" s="31"/>
      <c r="B273" s="2" t="s">
        <v>88</v>
      </c>
      <c r="C273" s="45">
        <v>5390</v>
      </c>
    </row>
    <row r="274" spans="1:3" ht="12.75" customHeight="1">
      <c r="A274" s="31"/>
      <c r="B274" s="2" t="s">
        <v>12</v>
      </c>
      <c r="C274" s="45">
        <f>SUM(C275)</f>
        <v>80000</v>
      </c>
    </row>
    <row r="275" spans="1:3" ht="12.75" customHeight="1">
      <c r="A275" s="31"/>
      <c r="B275" s="65" t="s">
        <v>77</v>
      </c>
      <c r="C275" s="45">
        <v>80000</v>
      </c>
    </row>
    <row r="276" spans="1:3" ht="12.75" customHeight="1">
      <c r="A276" s="31"/>
      <c r="C276" s="45"/>
    </row>
    <row r="277" spans="1:3" ht="12.75" customHeight="1">
      <c r="A277" s="53">
        <v>85307</v>
      </c>
      <c r="B277" s="60" t="s">
        <v>101</v>
      </c>
      <c r="C277" s="54">
        <f>SUM(C278)</f>
        <v>42766</v>
      </c>
    </row>
    <row r="278" spans="1:3" ht="12.75" customHeight="1">
      <c r="A278" s="31"/>
      <c r="B278" s="2" t="s">
        <v>7</v>
      </c>
      <c r="C278" s="45">
        <f>SUM(C279:C280)</f>
        <v>42766</v>
      </c>
    </row>
    <row r="279" spans="1:3" ht="12.75" customHeight="1">
      <c r="A279" s="31"/>
      <c r="B279" s="2" t="s">
        <v>16</v>
      </c>
      <c r="C279" s="45">
        <v>40782</v>
      </c>
    </row>
    <row r="280" spans="1:3" ht="12.75" customHeight="1">
      <c r="A280" s="31"/>
      <c r="B280" s="51" t="s">
        <v>78</v>
      </c>
      <c r="C280" s="45">
        <v>1984</v>
      </c>
    </row>
    <row r="281" spans="1:3" ht="12.75" customHeight="1" thickBot="1">
      <c r="A281" s="32"/>
      <c r="B281" s="79"/>
      <c r="C281" s="47"/>
    </row>
    <row r="282" spans="1:3" ht="12.75" customHeight="1" thickTop="1">
      <c r="A282" s="35"/>
      <c r="B282" s="50"/>
      <c r="C282" s="42"/>
    </row>
    <row r="283" spans="1:3" ht="12.75" customHeight="1" thickBot="1">
      <c r="A283" s="38">
        <v>854</v>
      </c>
      <c r="B283" s="16" t="s">
        <v>26</v>
      </c>
      <c r="C283" s="43">
        <f>SUM(C284,C290,C294)</f>
        <v>1091101</v>
      </c>
    </row>
    <row r="284" spans="1:3" ht="12.75" customHeight="1" thickTop="1">
      <c r="A284" s="39">
        <v>85401</v>
      </c>
      <c r="B284" s="19" t="s">
        <v>56</v>
      </c>
      <c r="C284" s="48">
        <f>SUM(C285)</f>
        <v>961101</v>
      </c>
    </row>
    <row r="285" spans="1:3" ht="12.75" customHeight="1">
      <c r="A285" s="31"/>
      <c r="B285" s="2" t="s">
        <v>25</v>
      </c>
      <c r="C285" s="45">
        <f>SUM(C286:C288)</f>
        <v>961101</v>
      </c>
    </row>
    <row r="286" spans="1:3" ht="12.75" customHeight="1">
      <c r="A286" s="31"/>
      <c r="B286" s="2" t="s">
        <v>16</v>
      </c>
      <c r="C286" s="45">
        <v>900473</v>
      </c>
    </row>
    <row r="287" spans="1:3" ht="12.75" customHeight="1">
      <c r="A287" s="31"/>
      <c r="B287" s="51" t="s">
        <v>78</v>
      </c>
      <c r="C287" s="45">
        <v>59250</v>
      </c>
    </row>
    <row r="288" spans="1:3" ht="12.75" customHeight="1">
      <c r="A288" s="31"/>
      <c r="B288" s="2" t="s">
        <v>88</v>
      </c>
      <c r="C288" s="45">
        <v>1378</v>
      </c>
    </row>
    <row r="289" spans="1:3" ht="12.75" customHeight="1">
      <c r="A289" s="41"/>
      <c r="B289" s="29"/>
      <c r="C289" s="44"/>
    </row>
    <row r="290" spans="1:3" ht="12.75" customHeight="1">
      <c r="A290" s="41">
        <v>85415</v>
      </c>
      <c r="B290" s="29" t="s">
        <v>70</v>
      </c>
      <c r="C290" s="44">
        <f>SUM(C291)</f>
        <v>110000</v>
      </c>
    </row>
    <row r="291" spans="1:3" ht="12.75" customHeight="1">
      <c r="A291" s="31"/>
      <c r="B291" s="46" t="s">
        <v>7</v>
      </c>
      <c r="C291" s="45">
        <f>SUM(C292)</f>
        <v>110000</v>
      </c>
    </row>
    <row r="292" spans="1:3" ht="12.75" customHeight="1">
      <c r="A292" s="31"/>
      <c r="B292" s="46" t="s">
        <v>24</v>
      </c>
      <c r="C292" s="45">
        <v>110000</v>
      </c>
    </row>
    <row r="293" spans="1:3" ht="12.75" customHeight="1">
      <c r="A293" s="31"/>
      <c r="B293" s="46"/>
      <c r="C293" s="45"/>
    </row>
    <row r="294" spans="1:3" ht="12.75" customHeight="1">
      <c r="A294" s="53">
        <v>85495</v>
      </c>
      <c r="B294" s="60" t="s">
        <v>6</v>
      </c>
      <c r="C294" s="54">
        <f>SUM(C295)</f>
        <v>20000</v>
      </c>
    </row>
    <row r="295" spans="1:3" ht="12.75" customHeight="1">
      <c r="A295" s="31"/>
      <c r="B295" s="2" t="s">
        <v>7</v>
      </c>
      <c r="C295" s="45">
        <f>SUM(C296:C297)</f>
        <v>20000</v>
      </c>
    </row>
    <row r="296" spans="1:3" ht="12.75" customHeight="1">
      <c r="A296" s="31"/>
      <c r="B296" s="51" t="s">
        <v>22</v>
      </c>
      <c r="C296" s="45">
        <v>20000</v>
      </c>
    </row>
    <row r="297" spans="1:3" ht="12.75" customHeight="1">
      <c r="A297" s="41"/>
      <c r="B297" s="80"/>
      <c r="C297" s="44"/>
    </row>
    <row r="298" spans="1:3" ht="12.75" customHeight="1" thickBot="1">
      <c r="A298" s="33"/>
      <c r="B298" s="81"/>
      <c r="C298" s="63"/>
    </row>
    <row r="299" spans="1:3" ht="12.75" customHeight="1" thickTop="1">
      <c r="A299" s="35"/>
      <c r="B299" s="82"/>
      <c r="C299" s="42"/>
    </row>
    <row r="300" spans="1:3" ht="12.75" customHeight="1" thickBot="1">
      <c r="A300" s="38">
        <v>900</v>
      </c>
      <c r="B300" s="16" t="s">
        <v>27</v>
      </c>
      <c r="C300" s="43">
        <f>SUM(C301,C308,C314,C318,C328,C324,C332)</f>
        <v>8522730</v>
      </c>
    </row>
    <row r="301" spans="1:3" ht="12.75" customHeight="1" thickTop="1">
      <c r="A301" s="39">
        <v>90001</v>
      </c>
      <c r="B301" s="19" t="s">
        <v>57</v>
      </c>
      <c r="C301" s="48">
        <f>SUM(C302,C304)</f>
        <v>1095000</v>
      </c>
    </row>
    <row r="302" spans="1:3" ht="12.75" customHeight="1">
      <c r="A302" s="31"/>
      <c r="B302" s="2" t="s">
        <v>7</v>
      </c>
      <c r="C302" s="45">
        <f>SUM(C303)</f>
        <v>295000</v>
      </c>
    </row>
    <row r="303" spans="1:3" ht="12.75" customHeight="1">
      <c r="A303" s="31"/>
      <c r="B303" s="51" t="s">
        <v>76</v>
      </c>
      <c r="C303" s="45">
        <v>295000</v>
      </c>
    </row>
    <row r="304" spans="1:3" ht="12.75" customHeight="1">
      <c r="A304" s="31"/>
      <c r="B304" s="2" t="s">
        <v>12</v>
      </c>
      <c r="C304" s="45">
        <f>SUM(C305:C306)</f>
        <v>800000</v>
      </c>
    </row>
    <row r="305" spans="1:3" ht="12.75" customHeight="1">
      <c r="A305" s="31"/>
      <c r="B305" s="65" t="s">
        <v>77</v>
      </c>
      <c r="C305" s="45">
        <v>100000</v>
      </c>
    </row>
    <row r="306" spans="1:3" ht="12.75" customHeight="1">
      <c r="A306" s="31"/>
      <c r="B306" s="77" t="s">
        <v>106</v>
      </c>
      <c r="C306" s="45">
        <v>700000</v>
      </c>
    </row>
    <row r="307" spans="1:3" ht="12.75" customHeight="1">
      <c r="A307" s="41"/>
      <c r="B307" s="29"/>
      <c r="C307" s="44"/>
    </row>
    <row r="308" spans="1:3" ht="12.75" customHeight="1">
      <c r="A308" s="41">
        <v>90002</v>
      </c>
      <c r="B308" s="29" t="s">
        <v>58</v>
      </c>
      <c r="C308" s="44">
        <f>SUM(C309)</f>
        <v>3605180</v>
      </c>
    </row>
    <row r="309" spans="1:3" ht="12.75" customHeight="1">
      <c r="A309" s="31"/>
      <c r="B309" s="2" t="s">
        <v>7</v>
      </c>
      <c r="C309" s="45">
        <f>SUM(C310:C312)</f>
        <v>3605180</v>
      </c>
    </row>
    <row r="310" spans="1:3" ht="12.75" customHeight="1">
      <c r="A310" s="31"/>
      <c r="B310" s="2" t="s">
        <v>16</v>
      </c>
      <c r="C310" s="45">
        <v>180657</v>
      </c>
    </row>
    <row r="311" spans="1:3" ht="12.75" customHeight="1">
      <c r="A311" s="31"/>
      <c r="B311" s="51" t="s">
        <v>78</v>
      </c>
      <c r="C311" s="45">
        <v>3423323</v>
      </c>
    </row>
    <row r="312" spans="1:3" ht="12.75" customHeight="1">
      <c r="A312" s="31"/>
      <c r="B312" s="2" t="s">
        <v>88</v>
      </c>
      <c r="C312" s="45">
        <v>1200</v>
      </c>
    </row>
    <row r="313" spans="1:3" ht="12.75" customHeight="1">
      <c r="A313" s="41"/>
      <c r="B313" s="29"/>
      <c r="C313" s="44"/>
    </row>
    <row r="314" spans="1:3" ht="12.75" customHeight="1">
      <c r="A314" s="41">
        <v>90003</v>
      </c>
      <c r="B314" s="29" t="s">
        <v>59</v>
      </c>
      <c r="C314" s="44">
        <f>SUM(C315)</f>
        <v>959000</v>
      </c>
    </row>
    <row r="315" spans="1:3" ht="12.75" customHeight="1">
      <c r="A315" s="31"/>
      <c r="B315" s="2" t="s">
        <v>7</v>
      </c>
      <c r="C315" s="45">
        <f>SUM(C316)</f>
        <v>959000</v>
      </c>
    </row>
    <row r="316" spans="1:3" ht="12.75" customHeight="1">
      <c r="A316" s="31"/>
      <c r="B316" s="51" t="s">
        <v>76</v>
      </c>
      <c r="C316" s="45">
        <v>959000</v>
      </c>
    </row>
    <row r="317" spans="1:3" ht="12.75" customHeight="1">
      <c r="A317" s="41"/>
      <c r="B317" s="29"/>
      <c r="C317" s="44"/>
    </row>
    <row r="318" spans="1:3" ht="12.75" customHeight="1">
      <c r="A318" s="41">
        <v>90004</v>
      </c>
      <c r="B318" s="29" t="s">
        <v>60</v>
      </c>
      <c r="C318" s="44">
        <f>SUM(C319,C321)</f>
        <v>790550</v>
      </c>
    </row>
    <row r="319" spans="1:3" ht="12.75" customHeight="1">
      <c r="A319" s="31"/>
      <c r="B319" s="2" t="s">
        <v>7</v>
      </c>
      <c r="C319" s="45">
        <f>SUM(C320:C320)</f>
        <v>491000</v>
      </c>
    </row>
    <row r="320" spans="1:3" ht="12.75" customHeight="1">
      <c r="A320" s="31"/>
      <c r="B320" s="51" t="s">
        <v>76</v>
      </c>
      <c r="C320" s="45">
        <v>491000</v>
      </c>
    </row>
    <row r="321" spans="1:3" ht="12.75" customHeight="1">
      <c r="A321" s="31"/>
      <c r="B321" s="2" t="s">
        <v>12</v>
      </c>
      <c r="C321" s="45">
        <f>SUM(C322)</f>
        <v>299550</v>
      </c>
    </row>
    <row r="322" spans="1:3" ht="12.75" customHeight="1">
      <c r="A322" s="31"/>
      <c r="B322" s="65" t="s">
        <v>77</v>
      </c>
      <c r="C322" s="45">
        <v>299550</v>
      </c>
    </row>
    <row r="323" spans="1:3" ht="12.75" customHeight="1">
      <c r="A323" s="41"/>
      <c r="B323" s="29"/>
      <c r="C323" s="44"/>
    </row>
    <row r="324" spans="1:3" ht="12.75" customHeight="1">
      <c r="A324" s="41">
        <v>90015</v>
      </c>
      <c r="B324" s="29" t="s">
        <v>61</v>
      </c>
      <c r="C324" s="44">
        <f>SUM(C325)</f>
        <v>1310000</v>
      </c>
    </row>
    <row r="325" spans="1:3" ht="12.75" customHeight="1">
      <c r="A325" s="31"/>
      <c r="B325" s="2" t="s">
        <v>7</v>
      </c>
      <c r="C325" s="45">
        <f>SUM(C326)</f>
        <v>1310000</v>
      </c>
    </row>
    <row r="326" spans="1:3" ht="12.75" customHeight="1">
      <c r="A326" s="31"/>
      <c r="B326" s="51" t="s">
        <v>76</v>
      </c>
      <c r="C326" s="45">
        <v>1310000</v>
      </c>
    </row>
    <row r="327" spans="1:3" ht="12.75" customHeight="1">
      <c r="A327" s="41"/>
      <c r="B327" s="55"/>
      <c r="C327" s="44"/>
    </row>
    <row r="328" spans="1:3" ht="30">
      <c r="A328" s="41">
        <v>90019</v>
      </c>
      <c r="B328" s="55" t="s">
        <v>89</v>
      </c>
      <c r="C328" s="44">
        <f>SUM(C329,C331)</f>
        <v>400000</v>
      </c>
    </row>
    <row r="329" spans="1:3" ht="12.75" customHeight="1">
      <c r="A329" s="31"/>
      <c r="B329" s="2" t="s">
        <v>7</v>
      </c>
      <c r="C329" s="45">
        <f>SUM(C330)</f>
        <v>400000</v>
      </c>
    </row>
    <row r="330" spans="1:3" ht="12.75" customHeight="1">
      <c r="A330" s="31"/>
      <c r="B330" s="51" t="s">
        <v>76</v>
      </c>
      <c r="C330" s="45">
        <v>400000</v>
      </c>
    </row>
    <row r="331" spans="1:3" ht="12.75" customHeight="1">
      <c r="A331" s="41"/>
      <c r="B331" s="29"/>
      <c r="C331" s="44"/>
    </row>
    <row r="332" spans="1:3" ht="12.75" customHeight="1">
      <c r="A332" s="41">
        <v>90095</v>
      </c>
      <c r="B332" s="29" t="s">
        <v>6</v>
      </c>
      <c r="C332" s="44">
        <f>SUM(C333,C335)</f>
        <v>363000</v>
      </c>
    </row>
    <row r="333" spans="1:3" ht="12.75" customHeight="1">
      <c r="A333" s="31"/>
      <c r="B333" s="2" t="s">
        <v>7</v>
      </c>
      <c r="C333" s="45">
        <f>SUM(C334:C334)</f>
        <v>273000</v>
      </c>
    </row>
    <row r="334" spans="1:3" ht="12.75" customHeight="1">
      <c r="A334" s="31"/>
      <c r="B334" s="51" t="s">
        <v>76</v>
      </c>
      <c r="C334" s="45">
        <v>273000</v>
      </c>
    </row>
    <row r="335" spans="1:3" ht="12.75" customHeight="1">
      <c r="A335" s="31"/>
      <c r="B335" s="2" t="s">
        <v>12</v>
      </c>
      <c r="C335" s="45">
        <f>SUM(C336:C336)</f>
        <v>90000</v>
      </c>
    </row>
    <row r="336" spans="1:3" ht="12.75" customHeight="1" thickBot="1">
      <c r="A336" s="41"/>
      <c r="B336" s="68" t="s">
        <v>77</v>
      </c>
      <c r="C336" s="44">
        <v>90000</v>
      </c>
    </row>
    <row r="337" spans="1:3" ht="12.75" customHeight="1" thickTop="1">
      <c r="A337" s="35"/>
      <c r="B337" s="36"/>
      <c r="C337" s="42"/>
    </row>
    <row r="338" spans="1:3" ht="12.75" customHeight="1" thickBot="1">
      <c r="A338" s="38">
        <v>921</v>
      </c>
      <c r="B338" s="16" t="s">
        <v>102</v>
      </c>
      <c r="C338" s="43">
        <f>SUM(C339,C345,C349,C353)</f>
        <v>3202258</v>
      </c>
    </row>
    <row r="339" spans="1:3" ht="12.75" customHeight="1" thickTop="1">
      <c r="A339" s="39">
        <v>92109</v>
      </c>
      <c r="B339" s="19" t="s">
        <v>62</v>
      </c>
      <c r="C339" s="48">
        <f>SUM(C340,C342)</f>
        <v>1793500</v>
      </c>
    </row>
    <row r="340" spans="1:3" ht="12.75" customHeight="1">
      <c r="A340" s="31"/>
      <c r="B340" s="2" t="s">
        <v>7</v>
      </c>
      <c r="C340" s="45">
        <f>SUM(C341:C341)</f>
        <v>1739500</v>
      </c>
    </row>
    <row r="341" spans="1:3" ht="12.75" customHeight="1">
      <c r="A341" s="31"/>
      <c r="B341" s="2" t="s">
        <v>22</v>
      </c>
      <c r="C341" s="45">
        <v>1739500</v>
      </c>
    </row>
    <row r="342" spans="1:3" ht="12.75" customHeight="1">
      <c r="A342" s="31"/>
      <c r="B342" s="2" t="s">
        <v>12</v>
      </c>
      <c r="C342" s="45">
        <f>SUM(C343)</f>
        <v>54000</v>
      </c>
    </row>
    <row r="343" spans="1:3" ht="12.75" customHeight="1">
      <c r="A343" s="31"/>
      <c r="B343" s="2" t="s">
        <v>22</v>
      </c>
      <c r="C343" s="45">
        <v>54000</v>
      </c>
    </row>
    <row r="344" spans="1:3" ht="12.75" customHeight="1">
      <c r="A344" s="41"/>
      <c r="B344" s="29"/>
      <c r="C344" s="44"/>
    </row>
    <row r="345" spans="1:3" ht="12.75" customHeight="1">
      <c r="A345" s="41">
        <v>92116</v>
      </c>
      <c r="B345" s="29" t="s">
        <v>63</v>
      </c>
      <c r="C345" s="44">
        <f>SUM(C346)</f>
        <v>1304500</v>
      </c>
    </row>
    <row r="346" spans="1:3" ht="12.75" customHeight="1">
      <c r="A346" s="31"/>
      <c r="B346" s="2" t="s">
        <v>7</v>
      </c>
      <c r="C346" s="45">
        <f>SUM(C347:C347)</f>
        <v>1304500</v>
      </c>
    </row>
    <row r="347" spans="1:3" ht="12.75" customHeight="1">
      <c r="A347" s="31"/>
      <c r="B347" s="2" t="s">
        <v>22</v>
      </c>
      <c r="C347" s="45">
        <v>1304500</v>
      </c>
    </row>
    <row r="348" spans="1:3" ht="12.75" customHeight="1">
      <c r="A348" s="41"/>
      <c r="B348" s="29"/>
      <c r="C348" s="44"/>
    </row>
    <row r="349" spans="1:3" ht="12.75" customHeight="1">
      <c r="A349" s="53">
        <v>92120</v>
      </c>
      <c r="B349" s="60" t="s">
        <v>64</v>
      </c>
      <c r="C349" s="54">
        <f>SUM(C350)</f>
        <v>8258</v>
      </c>
    </row>
    <row r="350" spans="1:3" ht="12.75" customHeight="1">
      <c r="A350" s="31"/>
      <c r="B350" s="51" t="s">
        <v>7</v>
      </c>
      <c r="C350" s="45">
        <f>SUM(C351:C351)</f>
        <v>8258</v>
      </c>
    </row>
    <row r="351" spans="1:3" ht="12.75" customHeight="1">
      <c r="A351" s="31"/>
      <c r="B351" s="51" t="s">
        <v>22</v>
      </c>
      <c r="C351" s="45">
        <v>8258</v>
      </c>
    </row>
    <row r="352" spans="1:3" ht="12.75" customHeight="1">
      <c r="A352" s="41"/>
      <c r="B352" s="29"/>
      <c r="C352" s="44"/>
    </row>
    <row r="353" spans="1:3" ht="12.75" customHeight="1">
      <c r="A353" s="41">
        <v>92195</v>
      </c>
      <c r="B353" s="29" t="s">
        <v>6</v>
      </c>
      <c r="C353" s="44">
        <f>SUM(C354)</f>
        <v>96000</v>
      </c>
    </row>
    <row r="354" spans="1:3" ht="12.75" customHeight="1">
      <c r="A354" s="74"/>
      <c r="B354" s="83" t="s">
        <v>7</v>
      </c>
      <c r="C354" s="84">
        <f>SUM(C355:C357)</f>
        <v>96000</v>
      </c>
    </row>
    <row r="355" spans="1:3" ht="12.75" customHeight="1">
      <c r="A355" s="31"/>
      <c r="B355" s="51" t="s">
        <v>24</v>
      </c>
      <c r="C355" s="45">
        <v>10000</v>
      </c>
    </row>
    <row r="356" spans="1:3" ht="12.75" customHeight="1">
      <c r="A356" s="31"/>
      <c r="B356" s="51" t="s">
        <v>78</v>
      </c>
      <c r="C356" s="45">
        <v>1000</v>
      </c>
    </row>
    <row r="357" spans="1:3" ht="12.75" customHeight="1" thickBot="1">
      <c r="A357" s="31"/>
      <c r="B357" s="51" t="s">
        <v>83</v>
      </c>
      <c r="C357" s="45">
        <v>85000</v>
      </c>
    </row>
    <row r="358" spans="1:3" ht="12.75" customHeight="1" thickTop="1">
      <c r="A358" s="35"/>
      <c r="B358" s="36"/>
      <c r="C358" s="42"/>
    </row>
    <row r="359" spans="1:3" ht="12.75" customHeight="1" thickBot="1">
      <c r="A359" s="38">
        <v>926</v>
      </c>
      <c r="B359" s="16" t="s">
        <v>91</v>
      </c>
      <c r="C359" s="43">
        <f>SUM(C360,C366)</f>
        <v>3860579</v>
      </c>
    </row>
    <row r="360" spans="1:3" ht="12.75" customHeight="1" thickTop="1">
      <c r="A360" s="39">
        <v>92601</v>
      </c>
      <c r="B360" s="19" t="s">
        <v>65</v>
      </c>
      <c r="C360" s="48">
        <f>SUM(C361)</f>
        <v>3205579</v>
      </c>
    </row>
    <row r="361" spans="1:3" ht="12.75" customHeight="1">
      <c r="A361" s="31"/>
      <c r="B361" s="2" t="s">
        <v>7</v>
      </c>
      <c r="C361" s="45">
        <f>SUM(C362,C363:C364)</f>
        <v>3205579</v>
      </c>
    </row>
    <row r="362" spans="1:3" ht="12.75" customHeight="1">
      <c r="A362" s="31"/>
      <c r="B362" s="2" t="s">
        <v>16</v>
      </c>
      <c r="C362" s="45">
        <v>1143161</v>
      </c>
    </row>
    <row r="363" spans="1:3" ht="12.75" customHeight="1">
      <c r="A363" s="31"/>
      <c r="B363" s="51" t="s">
        <v>78</v>
      </c>
      <c r="C363" s="45">
        <v>2048418</v>
      </c>
    </row>
    <row r="364" spans="1:3" ht="12.75" customHeight="1">
      <c r="A364" s="31"/>
      <c r="B364" s="2" t="s">
        <v>88</v>
      </c>
      <c r="C364" s="45">
        <v>14000</v>
      </c>
    </row>
    <row r="365" spans="1:3" ht="12.75" customHeight="1">
      <c r="A365" s="41"/>
      <c r="B365" s="29"/>
      <c r="C365" s="44"/>
    </row>
    <row r="366" spans="1:3" ht="12.75" customHeight="1">
      <c r="A366" s="53">
        <v>92605</v>
      </c>
      <c r="B366" s="60" t="s">
        <v>92</v>
      </c>
      <c r="C366" s="54">
        <f>SUM(C367)</f>
        <v>655000</v>
      </c>
    </row>
    <row r="367" spans="1:3" ht="12.75" customHeight="1">
      <c r="A367" s="31"/>
      <c r="B367" s="2" t="s">
        <v>7</v>
      </c>
      <c r="C367" s="45">
        <f>SUM(C368:C371)</f>
        <v>655000</v>
      </c>
    </row>
    <row r="368" spans="1:3" ht="12.75" customHeight="1">
      <c r="A368" s="31"/>
      <c r="B368" s="2" t="s">
        <v>16</v>
      </c>
      <c r="C368" s="45">
        <v>106600</v>
      </c>
    </row>
    <row r="369" spans="1:3" ht="12.75" customHeight="1">
      <c r="A369" s="31"/>
      <c r="B369" s="51" t="s">
        <v>78</v>
      </c>
      <c r="C369" s="45">
        <v>23400</v>
      </c>
    </row>
    <row r="370" spans="1:3" ht="12.75" customHeight="1">
      <c r="A370" s="31"/>
      <c r="B370" s="2" t="s">
        <v>83</v>
      </c>
      <c r="C370" s="45">
        <v>500000</v>
      </c>
    </row>
    <row r="371" spans="1:3" ht="12.75" customHeight="1">
      <c r="A371" s="31"/>
      <c r="B371" s="2" t="s">
        <v>88</v>
      </c>
      <c r="C371" s="45">
        <v>25000</v>
      </c>
    </row>
    <row r="372" spans="1:3" ht="12.75" customHeight="1" thickBot="1">
      <c r="A372" s="32"/>
      <c r="B372" s="33"/>
      <c r="C372" s="47"/>
    </row>
    <row r="373" spans="1:3" ht="12.75" customHeight="1" thickTop="1">
      <c r="A373" s="35"/>
      <c r="C373" s="42"/>
    </row>
    <row r="374" spans="1:3" ht="12.75" customHeight="1">
      <c r="A374" s="59"/>
      <c r="B374" s="85" t="s">
        <v>28</v>
      </c>
      <c r="C374" s="61">
        <f>SUM(C9,C20,C32,C38,C52,C63,C103,C109,C115,C131,C136,C145,C189,C205,C268,C283,C300,C338,C359)</f>
        <v>105156256</v>
      </c>
    </row>
    <row r="375" spans="1:3" ht="12.75" customHeight="1" thickBot="1">
      <c r="A375" s="32"/>
      <c r="B375" s="33"/>
      <c r="C375" s="47"/>
    </row>
    <row r="376" ht="12.75" customHeight="1" thickTop="1"/>
  </sheetData>
  <sheetProtection/>
  <printOptions/>
  <pageMargins left="0.7086614173228347" right="0.7086614173228347" top="0.984251968503937" bottom="0.7086614173228347" header="0.5118110236220472" footer="0.5118110236220472"/>
  <pageSetup horizontalDpi="600" verticalDpi="600" orientation="portrait" paperSize="9" scale="66" r:id="rId3"/>
  <headerFooter alignWithMargins="0">
    <oddHeader>&amp;R&amp;"Arial CE,Pogrubiony"&amp;12Zał. Nr 3</oddHeader>
    <oddFooter>&amp;CStrona &amp;P</oddFooter>
  </headerFooter>
  <rowBreaks count="4" manualBreakCount="4">
    <brk id="75" max="2" man="1"/>
    <brk id="142" max="2" man="1"/>
    <brk id="223" max="2" man="1"/>
    <brk id="297" max="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2014-11-14T08:21:04Z</cp:lastPrinted>
  <dcterms:created xsi:type="dcterms:W3CDTF">2000-11-10T12:31:26Z</dcterms:created>
  <dcterms:modified xsi:type="dcterms:W3CDTF">2014-11-14T08:23:52Z</dcterms:modified>
  <cp:category/>
  <cp:version/>
  <cp:contentType/>
  <cp:contentStatus/>
</cp:coreProperties>
</file>