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'Arkusz1'!$B$2:$I$140</definedName>
  </definedNames>
  <calcPr fullCalcOnLoad="1"/>
</workbook>
</file>

<file path=xl/sharedStrings.xml><?xml version="1.0" encoding="utf-8"?>
<sst xmlns="http://schemas.openxmlformats.org/spreadsheetml/2006/main" count="139" uniqueCount="118">
  <si>
    <t>Źródło dochodu</t>
  </si>
  <si>
    <t>P l a n</t>
  </si>
  <si>
    <t>Dotacje celowe otrzymane z   budżetu państwa na realizacje zadań bieżących z zakresu administracji rządowej oraz innych zadań zleconych gminie ustawami</t>
  </si>
  <si>
    <t>Dział 700</t>
  </si>
  <si>
    <t>Gospodarka Mieszkaniowa</t>
  </si>
  <si>
    <t>Dział 750</t>
  </si>
  <si>
    <t>Administracja publiczna</t>
  </si>
  <si>
    <t>Wpływy z opłat za zezwolenia na sprzedaż alkoholu</t>
  </si>
  <si>
    <t>Wpływy z różnych  opłat</t>
  </si>
  <si>
    <t>Wpływy z różnych dochodów</t>
  </si>
  <si>
    <t>Dział 751</t>
  </si>
  <si>
    <t>Dział 754</t>
  </si>
  <si>
    <t>Dział 756</t>
  </si>
  <si>
    <t>Podatek doch.od osób fizycznych</t>
  </si>
  <si>
    <t>Podatek doch.od osób prawnych</t>
  </si>
  <si>
    <t>Podatek od nieruchomości</t>
  </si>
  <si>
    <t>Podatek rolny</t>
  </si>
  <si>
    <t>opłacany w formie karty podatkowej</t>
  </si>
  <si>
    <t>Podatek od spadków i darowizn</t>
  </si>
  <si>
    <t>Podatek od posiadania psów</t>
  </si>
  <si>
    <t>Wpływy z opłaty skarbowej</t>
  </si>
  <si>
    <t>Dotacje celowe otrzymane z budżetu państwa na zadania bieżące realizowane przez gminę na podstawie porozumień z organami administracji rządowej</t>
  </si>
  <si>
    <t>Podatek od środków transportowych</t>
  </si>
  <si>
    <t>Podatek od dział.gosp.osób fizycznych</t>
  </si>
  <si>
    <t>Grzywny, mandaty i inne kary pieniężne od ludności</t>
  </si>
  <si>
    <t>Wpływy z opłaty targowej</t>
  </si>
  <si>
    <t>Odsetki od nieterminowych wpłat z tyt. podatków i opłat</t>
  </si>
  <si>
    <t>Dział 758</t>
  </si>
  <si>
    <t>Różne rozliczenia</t>
  </si>
  <si>
    <t>Pozostałe odsetki</t>
  </si>
  <si>
    <t>Subwencje ogólne z budżetu państwa</t>
  </si>
  <si>
    <t>Dział 801</t>
  </si>
  <si>
    <t>Oświata i wychowanie</t>
  </si>
  <si>
    <t>Dotacje celowe otrzymane z budżetu państwa na realizację własnych zadań bieżących gmin</t>
  </si>
  <si>
    <t>Dział 900</t>
  </si>
  <si>
    <t>Gospodarka komunalna i ochrona środowiska</t>
  </si>
  <si>
    <t>RAZEM DOCHODY</t>
  </si>
  <si>
    <t>Wpływy z opłat za zarząd , użytkowanie i użytkowanie wieczyste nieruchomości</t>
  </si>
  <si>
    <t>Bezpieczeństwo publiczne i ochrona przeciwpożarowa</t>
  </si>
  <si>
    <t xml:space="preserve"> </t>
  </si>
  <si>
    <t>Urzędy naczelnych organów władzy państwowej , kontroli i ochrony prawa oraz sądownictwa</t>
  </si>
  <si>
    <t>Dział 710</t>
  </si>
  <si>
    <t>Działalność  usługowa</t>
  </si>
  <si>
    <t>Podatek od czynności cywilnoprawnych</t>
  </si>
  <si>
    <t>Dotacje celowe otrzymane z gminy na zadania bieżące realizowane na podstawie porozumień między jst</t>
  </si>
  <si>
    <t>Dział 851</t>
  </si>
  <si>
    <t>Ochrona zdrowia</t>
  </si>
  <si>
    <t>Dochody z najmu i dzierżawy składników majątkowych Skarbu Państwa lub jst oraz innych umów o podobnym charakterze</t>
  </si>
  <si>
    <t>w zł</t>
  </si>
  <si>
    <t>Dział 600</t>
  </si>
  <si>
    <t>Transport i łączność</t>
  </si>
  <si>
    <t>Wpływy z opłaty administracyjnej...</t>
  </si>
  <si>
    <t>Wpływy z tytułu odpłatnego nabycia prawa własności nieruchomości</t>
  </si>
  <si>
    <t>Nazwa</t>
  </si>
  <si>
    <t>działu</t>
  </si>
  <si>
    <t>Wykonanie</t>
  </si>
  <si>
    <t>%</t>
  </si>
  <si>
    <t>wyk.</t>
  </si>
  <si>
    <t>Dochody z najmu i dzierżawy składników majątkowych SP lub jst ...</t>
  </si>
  <si>
    <t>Wpływy z innych lokalnych opłat pobieranych przez jst na podstawie odrębnych ustaw</t>
  </si>
  <si>
    <t>Zał. Nr 1</t>
  </si>
  <si>
    <t>Przewid.           wykonanie</t>
  </si>
  <si>
    <t>Wsk.</t>
  </si>
  <si>
    <t xml:space="preserve">7 ; 6 </t>
  </si>
  <si>
    <t>Dochody z najmu  i dzierżawy składników majątkowych  SP, jst lub innych jedn.zaliczanych do sektora fin.publ.oraz innych umów o podobnym charakterze</t>
  </si>
  <si>
    <t xml:space="preserve">Wpływy z usług </t>
  </si>
  <si>
    <t>Wpływy z różnych dochodów (należności po zlikwidowanym zakładzie budżetowym MZMK)</t>
  </si>
  <si>
    <t>wpływy z innych lokalnych opłat</t>
  </si>
  <si>
    <t>Dochody  budżetowe na 2004 rok</t>
  </si>
  <si>
    <t>2003 rok</t>
  </si>
  <si>
    <t>30.09.2003 r</t>
  </si>
  <si>
    <t>2004 r</t>
  </si>
  <si>
    <t>O490</t>
  </si>
  <si>
    <t>0750</t>
  </si>
  <si>
    <t>0970</t>
  </si>
  <si>
    <t>0470</t>
  </si>
  <si>
    <t>0760</t>
  </si>
  <si>
    <t>0830</t>
  </si>
  <si>
    <t>0770</t>
  </si>
  <si>
    <t>0920</t>
  </si>
  <si>
    <t>2020</t>
  </si>
  <si>
    <t>0690</t>
  </si>
  <si>
    <t>O920</t>
  </si>
  <si>
    <t>2010</t>
  </si>
  <si>
    <t>0570</t>
  </si>
  <si>
    <t>0010</t>
  </si>
  <si>
    <t>0020</t>
  </si>
  <si>
    <t>0310</t>
  </si>
  <si>
    <t>0320</t>
  </si>
  <si>
    <t>0340</t>
  </si>
  <si>
    <t>0350</t>
  </si>
  <si>
    <t>0360</t>
  </si>
  <si>
    <t>0370</t>
  </si>
  <si>
    <t>0410</t>
  </si>
  <si>
    <t>0430</t>
  </si>
  <si>
    <t>0450</t>
  </si>
  <si>
    <t>0490</t>
  </si>
  <si>
    <t>0500</t>
  </si>
  <si>
    <t>0910</t>
  </si>
  <si>
    <t>2920</t>
  </si>
  <si>
    <t>2030</t>
  </si>
  <si>
    <t>2310</t>
  </si>
  <si>
    <t>0480</t>
  </si>
  <si>
    <t>Dochody od osób prawnych,od osób fiz.i od innych jedn.nie posiadających osobowości prawnej oraz wydatki związane z ich poborem</t>
  </si>
  <si>
    <t>Dotacje celowe otrzymane z budżetu państwa na realizację zadań bieżących z zakresu administracji rządowej oraz innych zadań zleconych gminie</t>
  </si>
  <si>
    <t>Dział 852</t>
  </si>
  <si>
    <t>Pomoc społeczna</t>
  </si>
  <si>
    <t>wpływy z różnych opłat (sprzedaż drewna)</t>
  </si>
  <si>
    <t>6330</t>
  </si>
  <si>
    <t>Dotacje celowe otrzymane z budżetu państwa na realizację inwestycji i zakupów inwestycyjnych własnych gmin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</si>
  <si>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</si>
  <si>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</si>
  <si>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</si>
  <si>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 xml:space="preserve">            część wyrównawcza</t>
  </si>
  <si>
    <t xml:space="preserve">            w tym: kwota podstawowa</t>
  </si>
  <si>
    <r>
      <t xml:space="preserve">w tym: </t>
    </r>
    <r>
      <rPr>
        <b/>
        <sz val="18"/>
        <rFont val="Arial CE"/>
        <family val="2"/>
      </rPr>
      <t>część oświatowa</t>
    </r>
  </si>
  <si>
    <t>Wpływy z tytułu przekształcenia prawa użytkowania wieczystego przysł.osobom fizycznym w prawo własności</t>
  </si>
  <si>
    <t>Plan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</si>
</sst>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\ _z_ł"/>
    <numFmt numFmtId="169" formatCode="#,##0\ &quot;zł&quot;"/>
    <numFmt numFmtId="170" formatCode="0.0000"/>
    <numFmt numFmtId="171" formatCode="0.000"/>
    <numFmt numFmtId="172" formatCode="#,##0.0\ _z_ł"/>
    <numFmt numFmtId="173" formatCode="#,##0.00\ _z_ł"/>
    <numFmt numFmtId="174" formatCode="0.0%"/>
    <numFmt numFmtId="175" formatCode="#,##0.0\ &quot;zł&quot;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18"/>
      <color indexed="8"/>
      <name val="Arial CE"/>
      <family val="2"/>
    </font>
    <font>
      <sz val="18"/>
      <color indexed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72" fontId="2" fillId="0" borderId="1" xfId="17" applyNumberFormat="1" applyFont="1" applyBorder="1" applyAlignment="1">
      <alignment/>
    </xf>
    <xf numFmtId="172" fontId="1" fillId="0" borderId="3" xfId="17" applyNumberFormat="1" applyFont="1" applyBorder="1" applyAlignment="1">
      <alignment/>
    </xf>
    <xf numFmtId="172" fontId="2" fillId="0" borderId="4" xfId="17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 shrinkToFit="1"/>
    </xf>
    <xf numFmtId="20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2" fontId="2" fillId="0" borderId="5" xfId="17" applyNumberFormat="1" applyFont="1" applyBorder="1" applyAlignment="1">
      <alignment/>
    </xf>
    <xf numFmtId="172" fontId="1" fillId="0" borderId="5" xfId="17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4" xfId="17" applyNumberFormat="1" applyFont="1" applyBorder="1" applyAlignment="1">
      <alignment/>
    </xf>
    <xf numFmtId="172" fontId="1" fillId="0" borderId="1" xfId="17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172" fontId="1" fillId="0" borderId="2" xfId="17" applyNumberFormat="1" applyFont="1" applyBorder="1" applyAlignment="1">
      <alignment/>
    </xf>
    <xf numFmtId="0" fontId="1" fillId="0" borderId="3" xfId="0" applyFont="1" applyBorder="1" applyAlignment="1">
      <alignment/>
    </xf>
    <xf numFmtId="172" fontId="2" fillId="0" borderId="2" xfId="17" applyNumberFormat="1" applyFont="1" applyBorder="1" applyAlignment="1">
      <alignment/>
    </xf>
    <xf numFmtId="0" fontId="1" fillId="0" borderId="6" xfId="0" applyFont="1" applyBorder="1" applyAlignment="1">
      <alignment/>
    </xf>
    <xf numFmtId="172" fontId="1" fillId="0" borderId="7" xfId="17" applyNumberFormat="1" applyFont="1" applyBorder="1" applyAlignment="1">
      <alignment/>
    </xf>
    <xf numFmtId="172" fontId="1" fillId="0" borderId="0" xfId="17" applyNumberFormat="1" applyFont="1" applyBorder="1" applyAlignment="1">
      <alignment/>
    </xf>
    <xf numFmtId="0" fontId="1" fillId="0" borderId="5" xfId="0" applyFont="1" applyBorder="1" applyAlignment="1">
      <alignment/>
    </xf>
    <xf numFmtId="41" fontId="1" fillId="0" borderId="1" xfId="17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9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49" fontId="5" fillId="0" borderId="1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/>
    </xf>
    <xf numFmtId="168" fontId="5" fillId="0" borderId="10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72" fontId="5" fillId="0" borderId="1" xfId="17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41" fontId="4" fillId="0" borderId="6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172" fontId="4" fillId="0" borderId="1" xfId="17" applyNumberFormat="1" applyFont="1" applyBorder="1" applyAlignment="1">
      <alignment/>
    </xf>
    <xf numFmtId="41" fontId="4" fillId="0" borderId="6" xfId="17" applyNumberFormat="1" applyFont="1" applyBorder="1" applyAlignment="1">
      <alignment/>
    </xf>
    <xf numFmtId="41" fontId="4" fillId="0" borderId="1" xfId="17" applyNumberFormat="1" applyFont="1" applyBorder="1" applyAlignment="1">
      <alignment/>
    </xf>
    <xf numFmtId="0" fontId="4" fillId="0" borderId="4" xfId="0" applyFont="1" applyBorder="1" applyAlignment="1">
      <alignment wrapText="1"/>
    </xf>
    <xf numFmtId="168" fontId="4" fillId="0" borderId="0" xfId="0" applyNumberFormat="1" applyFont="1" applyAlignment="1">
      <alignment/>
    </xf>
    <xf numFmtId="168" fontId="4" fillId="0" borderId="4" xfId="0" applyNumberFormat="1" applyFont="1" applyBorder="1" applyAlignment="1">
      <alignment/>
    </xf>
    <xf numFmtId="172" fontId="4" fillId="0" borderId="4" xfId="17" applyNumberFormat="1" applyFont="1" applyBorder="1" applyAlignment="1">
      <alignment/>
    </xf>
    <xf numFmtId="168" fontId="4" fillId="0" borderId="0" xfId="17" applyNumberFormat="1" applyFont="1" applyBorder="1" applyAlignment="1">
      <alignment/>
    </xf>
    <xf numFmtId="168" fontId="4" fillId="0" borderId="4" xfId="17" applyNumberFormat="1" applyFont="1" applyBorder="1" applyAlignment="1">
      <alignment/>
    </xf>
    <xf numFmtId="172" fontId="4" fillId="0" borderId="10" xfId="17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/>
    </xf>
    <xf numFmtId="172" fontId="5" fillId="0" borderId="1" xfId="17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wrapText="1"/>
    </xf>
    <xf numFmtId="168" fontId="4" fillId="0" borderId="11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72" fontId="4" fillId="0" borderId="5" xfId="17" applyNumberFormat="1" applyFont="1" applyBorder="1" applyAlignment="1">
      <alignment/>
    </xf>
    <xf numFmtId="168" fontId="4" fillId="0" borderId="5" xfId="17" applyNumberFormat="1" applyFont="1" applyBorder="1" applyAlignment="1">
      <alignment/>
    </xf>
    <xf numFmtId="168" fontId="4" fillId="0" borderId="2" xfId="17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168" fontId="4" fillId="0" borderId="11" xfId="17" applyNumberFormat="1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168" fontId="4" fillId="0" borderId="12" xfId="0" applyNumberFormat="1" applyFont="1" applyBorder="1" applyAlignment="1">
      <alignment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168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3" fontId="4" fillId="0" borderId="5" xfId="15" applyFont="1" applyBorder="1" applyAlignment="1">
      <alignment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/>
    </xf>
    <xf numFmtId="0" fontId="4" fillId="0" borderId="2" xfId="0" applyFont="1" applyBorder="1" applyAlignment="1">
      <alignment/>
    </xf>
    <xf numFmtId="168" fontId="4" fillId="0" borderId="13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4" fillId="0" borderId="1" xfId="17" applyNumberFormat="1" applyFont="1" applyBorder="1" applyAlignment="1">
      <alignment/>
    </xf>
    <xf numFmtId="49" fontId="4" fillId="0" borderId="0" xfId="0" applyNumberFormat="1" applyFont="1" applyAlignment="1">
      <alignment horizontal="center" vertical="top"/>
    </xf>
    <xf numFmtId="0" fontId="5" fillId="0" borderId="8" xfId="0" applyFont="1" applyBorder="1" applyAlignment="1">
      <alignment/>
    </xf>
    <xf numFmtId="168" fontId="5" fillId="0" borderId="8" xfId="0" applyNumberFormat="1" applyFont="1" applyBorder="1" applyAlignment="1">
      <alignment/>
    </xf>
    <xf numFmtId="0" fontId="5" fillId="0" borderId="2" xfId="0" applyFont="1" applyBorder="1" applyAlignment="1">
      <alignment horizontal="left" wrapText="1"/>
    </xf>
    <xf numFmtId="168" fontId="5" fillId="0" borderId="2" xfId="0" applyNumberFormat="1" applyFont="1" applyBorder="1" applyAlignment="1">
      <alignment/>
    </xf>
    <xf numFmtId="172" fontId="5" fillId="0" borderId="5" xfId="17" applyNumberFormat="1" applyFont="1" applyBorder="1" applyAlignment="1">
      <alignment/>
    </xf>
    <xf numFmtId="168" fontId="5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72" fontId="4" fillId="0" borderId="3" xfId="17" applyNumberFormat="1" applyFont="1" applyBorder="1" applyAlignment="1">
      <alignment/>
    </xf>
    <xf numFmtId="0" fontId="4" fillId="0" borderId="5" xfId="0" applyFont="1" applyBorder="1" applyAlignment="1">
      <alignment vertical="top"/>
    </xf>
    <xf numFmtId="49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172" fontId="4" fillId="0" borderId="14" xfId="17" applyNumberFormat="1" applyFont="1" applyBorder="1" applyAlignment="1">
      <alignment/>
    </xf>
    <xf numFmtId="168" fontId="4" fillId="0" borderId="5" xfId="17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41" fontId="4" fillId="0" borderId="12" xfId="0" applyNumberFormat="1" applyFont="1" applyBorder="1" applyAlignment="1">
      <alignment horizontal="center" wrapText="1"/>
    </xf>
    <xf numFmtId="41" fontId="4" fillId="0" borderId="5" xfId="0" applyNumberFormat="1" applyFont="1" applyBorder="1" applyAlignment="1">
      <alignment horizontal="center" wrapText="1"/>
    </xf>
    <xf numFmtId="41" fontId="4" fillId="0" borderId="5" xfId="17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41" fontId="4" fillId="0" borderId="6" xfId="0" applyNumberFormat="1" applyFont="1" applyBorder="1" applyAlignment="1">
      <alignment horizontal="center" wrapText="1"/>
    </xf>
    <xf numFmtId="41" fontId="4" fillId="0" borderId="1" xfId="0" applyNumberFormat="1" applyFont="1" applyBorder="1" applyAlignment="1">
      <alignment horizontal="center" wrapText="1"/>
    </xf>
    <xf numFmtId="41" fontId="4" fillId="0" borderId="1" xfId="17" applyNumberFormat="1" applyFont="1" applyBorder="1" applyAlignment="1">
      <alignment horizontal="center" wrapText="1"/>
    </xf>
    <xf numFmtId="41" fontId="4" fillId="0" borderId="1" xfId="17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49" fontId="4" fillId="0" borderId="12" xfId="0" applyNumberFormat="1" applyFont="1" applyBorder="1" applyAlignment="1">
      <alignment horizontal="center" vertical="top"/>
    </xf>
    <xf numFmtId="172" fontId="2" fillId="0" borderId="4" xfId="17" applyNumberFormat="1" applyFont="1" applyBorder="1" applyAlignment="1">
      <alignment horizontal="center"/>
    </xf>
    <xf numFmtId="172" fontId="2" fillId="0" borderId="1" xfId="17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168" fontId="4" fillId="0" borderId="6" xfId="17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168" fontId="5" fillId="0" borderId="11" xfId="0" applyNumberFormat="1" applyFont="1" applyBorder="1" applyAlignment="1">
      <alignment/>
    </xf>
    <xf numFmtId="168" fontId="5" fillId="0" borderId="5" xfId="0" applyNumberFormat="1" applyFont="1" applyBorder="1" applyAlignment="1">
      <alignment shrinkToFit="1"/>
    </xf>
    <xf numFmtId="172" fontId="5" fillId="0" borderId="14" xfId="17" applyNumberFormat="1" applyFont="1" applyBorder="1" applyAlignment="1">
      <alignment/>
    </xf>
    <xf numFmtId="168" fontId="4" fillId="0" borderId="4" xfId="0" applyNumberFormat="1" applyFont="1" applyBorder="1" applyAlignment="1">
      <alignment shrinkToFit="1"/>
    </xf>
    <xf numFmtId="168" fontId="4" fillId="0" borderId="1" xfId="0" applyNumberFormat="1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shrinkToFit="1"/>
    </xf>
    <xf numFmtId="41" fontId="4" fillId="0" borderId="5" xfId="0" applyNumberFormat="1" applyFont="1" applyBorder="1" applyAlignment="1">
      <alignment shrinkToFi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72" fontId="2" fillId="0" borderId="2" xfId="17" applyNumberFormat="1" applyFont="1" applyBorder="1" applyAlignment="1">
      <alignment horizontal="center"/>
    </xf>
    <xf numFmtId="0" fontId="4" fillId="0" borderId="5" xfId="0" applyFont="1" applyBorder="1" applyAlignment="1">
      <alignment shrinkToFit="1"/>
    </xf>
    <xf numFmtId="0" fontId="4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168" fontId="4" fillId="0" borderId="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2" fontId="4" fillId="0" borderId="0" xfId="17" applyNumberFormat="1" applyFont="1" applyBorder="1" applyAlignment="1">
      <alignment/>
    </xf>
    <xf numFmtId="0" fontId="4" fillId="0" borderId="0" xfId="0" applyFont="1" applyAlignment="1">
      <alignment wrapText="1"/>
    </xf>
    <xf numFmtId="172" fontId="5" fillId="0" borderId="9" xfId="17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168" fontId="4" fillId="0" borderId="12" xfId="17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168" fontId="5" fillId="0" borderId="4" xfId="0" applyNumberFormat="1" applyFont="1" applyBorder="1" applyAlignment="1">
      <alignment/>
    </xf>
    <xf numFmtId="172" fontId="5" fillId="0" borderId="4" xfId="17" applyNumberFormat="1" applyFont="1" applyBorder="1" applyAlignment="1">
      <alignment vertical="center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68" fontId="4" fillId="0" borderId="2" xfId="17" applyNumberFormat="1" applyFont="1" applyBorder="1" applyAlignment="1">
      <alignment horizontal="right"/>
    </xf>
    <xf numFmtId="168" fontId="4" fillId="0" borderId="1" xfId="17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8" fontId="5" fillId="0" borderId="2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72" fontId="5" fillId="0" borderId="2" xfId="17" applyNumberFormat="1" applyFont="1" applyBorder="1" applyAlignment="1">
      <alignment horizontal="center"/>
    </xf>
    <xf numFmtId="172" fontId="5" fillId="0" borderId="4" xfId="17" applyNumberFormat="1" applyFont="1" applyBorder="1" applyAlignment="1">
      <alignment horizontal="center"/>
    </xf>
    <xf numFmtId="172" fontId="5" fillId="0" borderId="1" xfId="17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72" fontId="4" fillId="0" borderId="4" xfId="17" applyNumberFormat="1" applyFont="1" applyBorder="1" applyAlignment="1">
      <alignment horizontal="center"/>
    </xf>
    <xf numFmtId="172" fontId="4" fillId="0" borderId="1" xfId="17" applyNumberFormat="1" applyFont="1" applyBorder="1" applyAlignment="1">
      <alignment horizontal="center"/>
    </xf>
    <xf numFmtId="168" fontId="4" fillId="0" borderId="4" xfId="17" applyNumberFormat="1" applyFont="1" applyBorder="1" applyAlignment="1">
      <alignment horizontal="center"/>
    </xf>
    <xf numFmtId="168" fontId="4" fillId="0" borderId="1" xfId="17" applyNumberFormat="1" applyFont="1" applyBorder="1" applyAlignment="1">
      <alignment horizontal="center"/>
    </xf>
    <xf numFmtId="168" fontId="4" fillId="0" borderId="4" xfId="17" applyNumberFormat="1" applyFont="1" applyBorder="1" applyAlignment="1">
      <alignment horizontal="right"/>
    </xf>
    <xf numFmtId="168" fontId="5" fillId="0" borderId="2" xfId="17" applyNumberFormat="1" applyFont="1" applyBorder="1" applyAlignment="1">
      <alignment horizontal="right"/>
    </xf>
    <xf numFmtId="168" fontId="5" fillId="0" borderId="1" xfId="17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8" fontId="4" fillId="0" borderId="2" xfId="17" applyNumberFormat="1" applyFont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168" fontId="4" fillId="0" borderId="2" xfId="0" applyNumberFormat="1" applyFont="1" applyBorder="1" applyAlignment="1">
      <alignment horizontal="center"/>
    </xf>
    <xf numFmtId="172" fontId="1" fillId="0" borderId="2" xfId="17" applyNumberFormat="1" applyFont="1" applyBorder="1" applyAlignment="1">
      <alignment horizontal="center"/>
    </xf>
    <xf numFmtId="172" fontId="1" fillId="0" borderId="4" xfId="17" applyNumberFormat="1" applyFont="1" applyBorder="1" applyAlignment="1">
      <alignment horizontal="center"/>
    </xf>
    <xf numFmtId="172" fontId="1" fillId="0" borderId="1" xfId="17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/>
    </xf>
    <xf numFmtId="41" fontId="4" fillId="0" borderId="4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172" fontId="4" fillId="0" borderId="2" xfId="17" applyNumberFormat="1" applyFont="1" applyBorder="1" applyAlignment="1">
      <alignment horizontal="center"/>
    </xf>
    <xf numFmtId="168" fontId="5" fillId="0" borderId="4" xfId="0" applyNumberFormat="1" applyFont="1" applyBorder="1" applyAlignment="1">
      <alignment horizontal="right"/>
    </xf>
    <xf numFmtId="37" fontId="5" fillId="0" borderId="2" xfId="17" applyNumberFormat="1" applyFont="1" applyBorder="1" applyAlignment="1">
      <alignment horizontal="center"/>
    </xf>
    <xf numFmtId="37" fontId="5" fillId="0" borderId="4" xfId="17" applyNumberFormat="1" applyFont="1" applyBorder="1" applyAlignment="1">
      <alignment horizontal="center"/>
    </xf>
    <xf numFmtId="37" fontId="5" fillId="0" borderId="1" xfId="17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8" fontId="5" fillId="0" borderId="2" xfId="17" applyNumberFormat="1" applyFont="1" applyBorder="1" applyAlignment="1">
      <alignment horizontal="center"/>
    </xf>
    <xf numFmtId="168" fontId="5" fillId="0" borderId="1" xfId="17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J147"/>
  <sheetViews>
    <sheetView tabSelected="1" zoomScale="75" zoomScaleNormal="75" workbookViewId="0" topLeftCell="A102">
      <selection activeCell="H102" sqref="H102"/>
    </sheetView>
  </sheetViews>
  <sheetFormatPr defaultColWidth="9.00390625" defaultRowHeight="12.75"/>
  <cols>
    <col min="1" max="1" width="5.00390625" style="0" customWidth="1"/>
    <col min="2" max="2" width="19.875" style="1" customWidth="1"/>
    <col min="3" max="3" width="74.375" style="0" customWidth="1"/>
    <col min="4" max="4" width="18.00390625" style="0" hidden="1" customWidth="1"/>
    <col min="5" max="5" width="16.625" style="0" hidden="1" customWidth="1"/>
    <col min="6" max="6" width="11.75390625" style="0" hidden="1" customWidth="1"/>
    <col min="7" max="7" width="17.125" style="0" hidden="1" customWidth="1"/>
    <col min="8" max="8" width="40.875" style="0" customWidth="1"/>
    <col min="9" max="9" width="14.125" style="0" hidden="1" customWidth="1"/>
  </cols>
  <sheetData>
    <row r="2" spans="2:8" ht="23.25">
      <c r="B2" s="31"/>
      <c r="C2" s="32" t="s">
        <v>68</v>
      </c>
      <c r="D2" s="33"/>
      <c r="E2" s="32" t="s">
        <v>39</v>
      </c>
      <c r="F2" s="33"/>
      <c r="G2" s="33"/>
      <c r="H2" s="34" t="s">
        <v>60</v>
      </c>
    </row>
    <row r="3" spans="2:8" ht="23.25">
      <c r="B3" s="31"/>
      <c r="C3" s="34" t="s">
        <v>39</v>
      </c>
      <c r="D3" s="33"/>
      <c r="E3" s="33"/>
      <c r="F3" s="33"/>
      <c r="G3" s="33"/>
      <c r="H3" s="33"/>
    </row>
    <row r="4" spans="2:8" ht="23.25">
      <c r="B4" s="31"/>
      <c r="C4" s="35"/>
      <c r="D4" s="33"/>
      <c r="E4" s="33" t="s">
        <v>39</v>
      </c>
      <c r="F4" s="33"/>
      <c r="G4" s="33"/>
      <c r="H4" s="36" t="s">
        <v>48</v>
      </c>
    </row>
    <row r="5" spans="2:9" ht="27.75" customHeight="1">
      <c r="B5" s="37" t="s">
        <v>53</v>
      </c>
      <c r="C5" s="38" t="s">
        <v>0</v>
      </c>
      <c r="D5" s="39" t="s">
        <v>1</v>
      </c>
      <c r="E5" s="40" t="s">
        <v>55</v>
      </c>
      <c r="F5" s="41" t="s">
        <v>56</v>
      </c>
      <c r="G5" s="42" t="s">
        <v>61</v>
      </c>
      <c r="H5" s="43" t="s">
        <v>117</v>
      </c>
      <c r="I5" s="11" t="s">
        <v>62</v>
      </c>
    </row>
    <row r="6" spans="2:9" ht="23.25">
      <c r="B6" s="44" t="s">
        <v>54</v>
      </c>
      <c r="C6" s="45"/>
      <c r="D6" s="46" t="s">
        <v>69</v>
      </c>
      <c r="E6" s="47" t="s">
        <v>70</v>
      </c>
      <c r="F6" s="48" t="s">
        <v>57</v>
      </c>
      <c r="G6" s="46">
        <v>2003</v>
      </c>
      <c r="H6" s="49" t="s">
        <v>71</v>
      </c>
      <c r="I6" s="12" t="s">
        <v>63</v>
      </c>
    </row>
    <row r="7" spans="2:9" ht="23.25">
      <c r="B7" s="50">
        <v>1</v>
      </c>
      <c r="C7" s="51">
        <v>2</v>
      </c>
      <c r="D7" s="52">
        <v>3</v>
      </c>
      <c r="E7" s="53">
        <v>4</v>
      </c>
      <c r="F7" s="53">
        <v>5</v>
      </c>
      <c r="G7" s="54">
        <v>6</v>
      </c>
      <c r="H7" s="55">
        <v>3</v>
      </c>
      <c r="I7" s="10">
        <v>8</v>
      </c>
    </row>
    <row r="8" spans="2:9" ht="23.25">
      <c r="B8" s="50"/>
      <c r="C8" s="51"/>
      <c r="D8" s="33"/>
      <c r="E8" s="56"/>
      <c r="F8" s="57"/>
      <c r="G8" s="58"/>
      <c r="H8" s="56"/>
      <c r="I8" s="6"/>
    </row>
    <row r="9" spans="2:9" ht="23.25">
      <c r="B9" s="59" t="s">
        <v>49</v>
      </c>
      <c r="C9" s="60" t="s">
        <v>50</v>
      </c>
      <c r="D9" s="61">
        <f>SUM(D10:D11)</f>
        <v>42800</v>
      </c>
      <c r="E9" s="62">
        <f>SUM(E10:E11)</f>
        <v>34100</v>
      </c>
      <c r="F9" s="63">
        <f>(E9/D9)*100</f>
        <v>79.67289719626169</v>
      </c>
      <c r="G9" s="62">
        <f>SUM(G10:G11)</f>
        <v>36400</v>
      </c>
      <c r="H9" s="62">
        <f>SUM(H10:H11)</f>
        <v>42000</v>
      </c>
      <c r="I9" s="7">
        <f>(H9/G9)*100</f>
        <v>115.38461538461537</v>
      </c>
    </row>
    <row r="10" spans="2:9" ht="52.5" customHeight="1">
      <c r="B10" s="65" t="s">
        <v>72</v>
      </c>
      <c r="C10" s="66" t="s">
        <v>59</v>
      </c>
      <c r="D10" s="67">
        <v>12000</v>
      </c>
      <c r="E10" s="68">
        <v>4200</v>
      </c>
      <c r="F10" s="69">
        <v>0</v>
      </c>
      <c r="G10" s="70">
        <v>5600</v>
      </c>
      <c r="H10" s="71">
        <v>5000</v>
      </c>
      <c r="I10" s="18">
        <f>(H10/G10)*100</f>
        <v>89.28571428571429</v>
      </c>
    </row>
    <row r="11" spans="2:9" ht="42.75" customHeight="1">
      <c r="B11" s="224" t="s">
        <v>73</v>
      </c>
      <c r="C11" s="201" t="s">
        <v>58</v>
      </c>
      <c r="D11" s="73">
        <v>30800</v>
      </c>
      <c r="E11" s="74">
        <v>29900</v>
      </c>
      <c r="F11" s="75">
        <v>0</v>
      </c>
      <c r="G11" s="76">
        <v>30800</v>
      </c>
      <c r="H11" s="199">
        <v>37000</v>
      </c>
      <c r="I11" s="17">
        <f>(H11/G11)*100</f>
        <v>120.12987012987013</v>
      </c>
    </row>
    <row r="12" spans="2:9" ht="8.25" customHeight="1">
      <c r="B12" s="226"/>
      <c r="C12" s="202"/>
      <c r="D12" s="73"/>
      <c r="E12" s="74"/>
      <c r="F12" s="75"/>
      <c r="G12" s="78"/>
      <c r="H12" s="200"/>
      <c r="I12" s="18"/>
    </row>
    <row r="13" spans="2:9" ht="23.25">
      <c r="B13" s="79"/>
      <c r="C13" s="80"/>
      <c r="D13" s="81"/>
      <c r="E13" s="81"/>
      <c r="F13" s="81"/>
      <c r="G13" s="81"/>
      <c r="H13" s="81"/>
      <c r="I13" s="19"/>
    </row>
    <row r="14" spans="2:9" ht="30.75" customHeight="1">
      <c r="B14" s="82" t="s">
        <v>3</v>
      </c>
      <c r="C14" s="47" t="s">
        <v>4</v>
      </c>
      <c r="D14" s="83">
        <f>SUM(D15,D16,D17,D18,D19,D21,D23)</f>
        <v>3108250</v>
      </c>
      <c r="E14" s="83">
        <f>SUM(E15,E16,E17,E18,E19,E21,E23)</f>
        <v>2447576</v>
      </c>
      <c r="F14" s="84">
        <f aca="true" t="shared" si="0" ref="F14:F19">(E14/D14)*100</f>
        <v>78.74450253357999</v>
      </c>
      <c r="G14" s="83">
        <f>SUM(G15,G16,G17,G18,G19,G21,G23)</f>
        <v>2811371</v>
      </c>
      <c r="H14" s="83">
        <f>SUM(H15,H16,H17,H18,H19,H21,H23)</f>
        <v>9733028</v>
      </c>
      <c r="I14" s="14">
        <f aca="true" t="shared" si="1" ref="I14:I19">(H14/G14)*100</f>
        <v>346.20219103063954</v>
      </c>
    </row>
    <row r="15" spans="2:9" ht="57.75" customHeight="1">
      <c r="B15" s="85" t="s">
        <v>75</v>
      </c>
      <c r="C15" s="86" t="s">
        <v>37</v>
      </c>
      <c r="D15" s="87">
        <v>399316</v>
      </c>
      <c r="E15" s="88">
        <v>355063</v>
      </c>
      <c r="F15" s="89">
        <f t="shared" si="0"/>
        <v>88.91779943703733</v>
      </c>
      <c r="G15" s="90">
        <v>399316</v>
      </c>
      <c r="H15" s="91">
        <v>405300</v>
      </c>
      <c r="I15" s="15">
        <f t="shared" si="1"/>
        <v>101.49856254194674</v>
      </c>
    </row>
    <row r="16" spans="2:9" ht="75.75" customHeight="1">
      <c r="B16" s="92" t="s">
        <v>76</v>
      </c>
      <c r="C16" s="93" t="s">
        <v>116</v>
      </c>
      <c r="D16" s="87">
        <v>52376</v>
      </c>
      <c r="E16" s="88">
        <v>96563</v>
      </c>
      <c r="F16" s="89">
        <f t="shared" si="0"/>
        <v>184.36497632503438</v>
      </c>
      <c r="G16" s="94">
        <v>96563</v>
      </c>
      <c r="H16" s="90">
        <v>69400</v>
      </c>
      <c r="I16" s="15">
        <f t="shared" si="1"/>
        <v>71.87017801849571</v>
      </c>
    </row>
    <row r="17" spans="2:9" ht="98.25" customHeight="1">
      <c r="B17" s="92" t="s">
        <v>73</v>
      </c>
      <c r="C17" s="93" t="s">
        <v>64</v>
      </c>
      <c r="D17" s="87">
        <v>451200</v>
      </c>
      <c r="E17" s="88">
        <v>214799</v>
      </c>
      <c r="F17" s="89">
        <f t="shared" si="0"/>
        <v>47.60616134751773</v>
      </c>
      <c r="G17" s="76">
        <v>286398</v>
      </c>
      <c r="H17" s="77">
        <v>6290000</v>
      </c>
      <c r="I17" s="17">
        <f t="shared" si="1"/>
        <v>2196.244387181475</v>
      </c>
    </row>
    <row r="18" spans="2:9" ht="36" customHeight="1">
      <c r="B18" s="92" t="s">
        <v>77</v>
      </c>
      <c r="C18" s="95" t="s">
        <v>65</v>
      </c>
      <c r="D18" s="87">
        <v>30000</v>
      </c>
      <c r="E18" s="88">
        <v>58637</v>
      </c>
      <c r="F18" s="89">
        <f t="shared" si="0"/>
        <v>195.45666666666665</v>
      </c>
      <c r="G18" s="94">
        <v>58637</v>
      </c>
      <c r="H18" s="90">
        <v>80000</v>
      </c>
      <c r="I18" s="15">
        <f t="shared" si="1"/>
        <v>136.43262786295344</v>
      </c>
    </row>
    <row r="19" spans="2:9" ht="57.75" customHeight="1">
      <c r="B19" s="85" t="s">
        <v>78</v>
      </c>
      <c r="C19" s="96" t="s">
        <v>52</v>
      </c>
      <c r="D19" s="97">
        <v>1665358</v>
      </c>
      <c r="E19" s="88">
        <v>1478582</v>
      </c>
      <c r="F19" s="89">
        <f t="shared" si="0"/>
        <v>88.78463369437682</v>
      </c>
      <c r="G19" s="76">
        <v>1665358</v>
      </c>
      <c r="H19" s="90">
        <v>2612548</v>
      </c>
      <c r="I19" s="17">
        <f t="shared" si="1"/>
        <v>156.87605908159085</v>
      </c>
    </row>
    <row r="20" spans="2:9" ht="12.75" customHeight="1">
      <c r="B20" s="64"/>
      <c r="C20" s="98"/>
      <c r="D20" s="99"/>
      <c r="E20" s="74"/>
      <c r="F20" s="100"/>
      <c r="G20" s="101"/>
      <c r="H20" s="101"/>
      <c r="I20" s="21"/>
    </row>
    <row r="21" spans="2:9" ht="23.25" customHeight="1">
      <c r="B21" s="64" t="s">
        <v>79</v>
      </c>
      <c r="C21" s="98" t="s">
        <v>29</v>
      </c>
      <c r="D21" s="73">
        <v>460000</v>
      </c>
      <c r="E21" s="74">
        <v>183501</v>
      </c>
      <c r="F21" s="75">
        <f>(E21/D21)*100</f>
        <v>39.89152173913044</v>
      </c>
      <c r="G21" s="77">
        <v>244668</v>
      </c>
      <c r="H21" s="77">
        <v>175780</v>
      </c>
      <c r="I21" s="17">
        <f>(H21/G21)*100</f>
        <v>71.84429512645708</v>
      </c>
    </row>
    <row r="22" spans="2:9" ht="16.5" customHeight="1">
      <c r="B22" s="65"/>
      <c r="C22" s="102"/>
      <c r="D22" s="103"/>
      <c r="E22" s="104"/>
      <c r="F22" s="104"/>
      <c r="G22" s="105"/>
      <c r="H22" s="104"/>
      <c r="I22" s="22"/>
    </row>
    <row r="23" spans="2:9" ht="53.25" customHeight="1">
      <c r="B23" s="85" t="s">
        <v>74</v>
      </c>
      <c r="C23" s="96" t="s">
        <v>66</v>
      </c>
      <c r="D23" s="106">
        <v>50000</v>
      </c>
      <c r="E23" s="88">
        <v>60431</v>
      </c>
      <c r="F23" s="107">
        <f>(E23/D23)*100</f>
        <v>120.86200000000001</v>
      </c>
      <c r="G23" s="88">
        <v>60431</v>
      </c>
      <c r="H23" s="88">
        <v>100000</v>
      </c>
      <c r="I23" s="18">
        <f>(H23/G23)*100</f>
        <v>165.47798315434133</v>
      </c>
    </row>
    <row r="24" spans="2:9" ht="15.75" customHeight="1">
      <c r="B24" s="108"/>
      <c r="C24" s="109"/>
      <c r="D24" s="99"/>
      <c r="E24" s="99"/>
      <c r="F24" s="99"/>
      <c r="G24" s="99"/>
      <c r="H24" s="99"/>
      <c r="I24" s="16"/>
    </row>
    <row r="25" spans="2:9" ht="15.75" customHeight="1">
      <c r="B25" s="151" t="s">
        <v>41</v>
      </c>
      <c r="C25" s="119" t="s">
        <v>42</v>
      </c>
      <c r="D25" s="208">
        <f>SUM(D28:D31)</f>
        <v>11000</v>
      </c>
      <c r="E25" s="208">
        <f>SUM(E28:E31)</f>
        <v>15216</v>
      </c>
      <c r="F25" s="205">
        <f>(E25/D25)*100</f>
        <v>138.3272727272727</v>
      </c>
      <c r="G25" s="208">
        <f>SUM(G28:G31)</f>
        <v>23000</v>
      </c>
      <c r="H25" s="203">
        <f>SUM(H28:H31)</f>
        <v>22000</v>
      </c>
      <c r="I25" s="178">
        <f>(H25/G25)*100</f>
        <v>95.65217391304348</v>
      </c>
    </row>
    <row r="26" spans="2:9" ht="18" customHeight="1">
      <c r="B26" s="152"/>
      <c r="C26" s="211"/>
      <c r="D26" s="209"/>
      <c r="E26" s="209"/>
      <c r="F26" s="206"/>
      <c r="G26" s="209"/>
      <c r="H26" s="176"/>
      <c r="I26" s="149"/>
    </row>
    <row r="27" spans="2:9" ht="5.25" customHeight="1" hidden="1">
      <c r="B27" s="153"/>
      <c r="C27" s="212"/>
      <c r="D27" s="210"/>
      <c r="E27" s="210"/>
      <c r="F27" s="207"/>
      <c r="G27" s="210"/>
      <c r="H27" s="177"/>
      <c r="I27" s="150"/>
    </row>
    <row r="28" spans="2:9" ht="27.75" customHeight="1">
      <c r="B28" s="85" t="s">
        <v>81</v>
      </c>
      <c r="C28" s="86" t="s">
        <v>110</v>
      </c>
      <c r="D28" s="87">
        <v>0</v>
      </c>
      <c r="E28" s="88">
        <v>9216</v>
      </c>
      <c r="F28" s="89">
        <v>0</v>
      </c>
      <c r="G28" s="90">
        <v>12000</v>
      </c>
      <c r="H28" s="91">
        <v>12000</v>
      </c>
      <c r="I28" s="15">
        <f>(H28/G28)*100</f>
        <v>100</v>
      </c>
    </row>
    <row r="29" spans="2:9" ht="23.25">
      <c r="B29" s="92" t="s">
        <v>39</v>
      </c>
      <c r="C29" s="230" t="s">
        <v>21</v>
      </c>
      <c r="D29" s="111"/>
      <c r="E29" s="101"/>
      <c r="F29" s="112"/>
      <c r="G29" s="101"/>
      <c r="H29" s="112"/>
      <c r="I29" s="21"/>
    </row>
    <row r="30" spans="2:9" ht="23.25">
      <c r="B30" s="64"/>
      <c r="C30" s="230"/>
      <c r="D30" s="113"/>
      <c r="E30" s="74"/>
      <c r="F30" s="100"/>
      <c r="G30" s="74"/>
      <c r="H30" s="100"/>
      <c r="I30" s="20"/>
    </row>
    <row r="31" spans="2:9" ht="52.5" customHeight="1">
      <c r="B31" s="65" t="s">
        <v>80</v>
      </c>
      <c r="C31" s="230"/>
      <c r="D31" s="114">
        <v>11000</v>
      </c>
      <c r="E31" s="105">
        <v>6000</v>
      </c>
      <c r="F31" s="69">
        <f>(E31/D31)*100</f>
        <v>54.54545454545454</v>
      </c>
      <c r="G31" s="115">
        <v>11000</v>
      </c>
      <c r="H31" s="115">
        <v>10000</v>
      </c>
      <c r="I31" s="18">
        <f>(H31/G31)*100</f>
        <v>90.9090909090909</v>
      </c>
    </row>
    <row r="32" spans="2:9" ht="23.25">
      <c r="B32" s="116"/>
      <c r="C32" s="33"/>
      <c r="D32" s="99"/>
      <c r="E32" s="99"/>
      <c r="F32" s="99"/>
      <c r="G32" s="99"/>
      <c r="H32" s="99"/>
      <c r="I32" s="16"/>
    </row>
    <row r="33" spans="2:9" ht="29.25" customHeight="1">
      <c r="B33" s="110" t="s">
        <v>5</v>
      </c>
      <c r="C33" s="117" t="s">
        <v>6</v>
      </c>
      <c r="D33" s="118">
        <f>SUM(D34:D47)</f>
        <v>369344</v>
      </c>
      <c r="E33" s="120">
        <f>SUM(E34:E47)</f>
        <v>312479</v>
      </c>
      <c r="F33" s="121">
        <f>(E33/D33)*100</f>
        <v>84.60378400623809</v>
      </c>
      <c r="G33" s="118">
        <f>SUM(G34:G47)</f>
        <v>377871</v>
      </c>
      <c r="H33" s="122">
        <f>SUM(H34:H47)</f>
        <v>381480</v>
      </c>
      <c r="I33" s="23">
        <f>(H33/G33)*100</f>
        <v>100.95508784744001</v>
      </c>
    </row>
    <row r="34" spans="2:9" ht="25.5" customHeight="1">
      <c r="B34" s="85" t="s">
        <v>81</v>
      </c>
      <c r="C34" s="123" t="s">
        <v>8</v>
      </c>
      <c r="D34" s="87">
        <v>2600</v>
      </c>
      <c r="E34" s="88">
        <v>13514</v>
      </c>
      <c r="F34" s="124">
        <f>(E34/D34)*100</f>
        <v>519.7692307692308</v>
      </c>
      <c r="G34" s="90">
        <v>13514</v>
      </c>
      <c r="H34" s="90">
        <v>10000</v>
      </c>
      <c r="I34" s="15">
        <f>(H34/G34)*100</f>
        <v>73.99733609590055</v>
      </c>
    </row>
    <row r="35" spans="2:9" ht="24.75" customHeight="1">
      <c r="B35" s="92" t="s">
        <v>82</v>
      </c>
      <c r="C35" s="123" t="s">
        <v>29</v>
      </c>
      <c r="D35" s="87">
        <v>3500</v>
      </c>
      <c r="E35" s="88">
        <v>835</v>
      </c>
      <c r="F35" s="124">
        <f>(E35/D35)*100</f>
        <v>23.857142857142858</v>
      </c>
      <c r="G35" s="90">
        <v>1113</v>
      </c>
      <c r="H35" s="90">
        <v>1000</v>
      </c>
      <c r="I35" s="15">
        <f>(H35/G35)*100</f>
        <v>89.84725965858041</v>
      </c>
    </row>
    <row r="36" spans="2:9" ht="24" customHeight="1">
      <c r="B36" s="85" t="s">
        <v>74</v>
      </c>
      <c r="C36" s="125" t="s">
        <v>9</v>
      </c>
      <c r="D36" s="87">
        <v>123000</v>
      </c>
      <c r="E36" s="88">
        <v>117117</v>
      </c>
      <c r="F36" s="124">
        <f>(E36/D36)*100</f>
        <v>95.21707317073171</v>
      </c>
      <c r="G36" s="90">
        <v>123000</v>
      </c>
      <c r="H36" s="90">
        <v>123000</v>
      </c>
      <c r="I36" s="15">
        <f>(H36/G36)*100</f>
        <v>100</v>
      </c>
    </row>
    <row r="37" spans="2:9" ht="15" customHeight="1">
      <c r="B37" s="213" t="s">
        <v>83</v>
      </c>
      <c r="C37" s="231" t="s">
        <v>2</v>
      </c>
      <c r="D37" s="244">
        <v>215500</v>
      </c>
      <c r="E37" s="240">
        <v>161625</v>
      </c>
      <c r="F37" s="247">
        <f>(E37/D37)*100</f>
        <v>75</v>
      </c>
      <c r="G37" s="238">
        <v>215500</v>
      </c>
      <c r="H37" s="199">
        <v>220558</v>
      </c>
      <c r="I37" s="241">
        <f>(H37/G37)*100</f>
        <v>102.34709976798145</v>
      </c>
    </row>
    <row r="38" spans="2:9" ht="15" customHeight="1">
      <c r="B38" s="213"/>
      <c r="C38" s="231"/>
      <c r="D38" s="245"/>
      <c r="E38" s="215"/>
      <c r="F38" s="217"/>
      <c r="G38" s="219"/>
      <c r="H38" s="221"/>
      <c r="I38" s="242"/>
    </row>
    <row r="39" spans="2:9" ht="15" customHeight="1">
      <c r="B39" s="213"/>
      <c r="C39" s="231"/>
      <c r="D39" s="245"/>
      <c r="E39" s="215"/>
      <c r="F39" s="217"/>
      <c r="G39" s="219"/>
      <c r="H39" s="221"/>
      <c r="I39" s="242"/>
    </row>
    <row r="40" spans="2:9" ht="15" customHeight="1">
      <c r="B40" s="213"/>
      <c r="C40" s="231"/>
      <c r="D40" s="245"/>
      <c r="E40" s="215"/>
      <c r="F40" s="217"/>
      <c r="G40" s="219"/>
      <c r="H40" s="221"/>
      <c r="I40" s="242"/>
    </row>
    <row r="41" spans="2:9" ht="40.5" customHeight="1">
      <c r="B41" s="214"/>
      <c r="C41" s="231"/>
      <c r="D41" s="246"/>
      <c r="E41" s="216"/>
      <c r="F41" s="218"/>
      <c r="G41" s="220"/>
      <c r="H41" s="200"/>
      <c r="I41" s="243"/>
    </row>
    <row r="42" spans="2:9" ht="23.25">
      <c r="B42" s="92" t="s">
        <v>39</v>
      </c>
      <c r="C42" s="201" t="s">
        <v>21</v>
      </c>
      <c r="D42" s="240">
        <v>24744</v>
      </c>
      <c r="E42" s="240">
        <v>19388</v>
      </c>
      <c r="F42" s="247">
        <f>(E42/D42)*100</f>
        <v>78.35434852893631</v>
      </c>
      <c r="G42" s="238">
        <v>24744</v>
      </c>
      <c r="H42" s="199">
        <v>21922</v>
      </c>
      <c r="I42" s="241">
        <f>(H42/G42)*100</f>
        <v>88.59521500161655</v>
      </c>
    </row>
    <row r="43" spans="2:9" ht="23.25">
      <c r="B43" s="64"/>
      <c r="C43" s="233"/>
      <c r="D43" s="215"/>
      <c r="E43" s="215"/>
      <c r="F43" s="217"/>
      <c r="G43" s="219"/>
      <c r="H43" s="221"/>
      <c r="I43" s="242"/>
    </row>
    <row r="44" spans="2:9" ht="23.25">
      <c r="B44" s="64" t="s">
        <v>80</v>
      </c>
      <c r="C44" s="233"/>
      <c r="D44" s="215"/>
      <c r="E44" s="215"/>
      <c r="F44" s="217"/>
      <c r="G44" s="219"/>
      <c r="H44" s="221"/>
      <c r="I44" s="242"/>
    </row>
    <row r="45" spans="2:9" ht="23.25">
      <c r="B45" s="64"/>
      <c r="C45" s="233"/>
      <c r="D45" s="215"/>
      <c r="E45" s="215"/>
      <c r="F45" s="217"/>
      <c r="G45" s="219"/>
      <c r="H45" s="221"/>
      <c r="I45" s="242"/>
    </row>
    <row r="46" spans="2:9" ht="10.5" customHeight="1">
      <c r="B46" s="65"/>
      <c r="C46" s="202"/>
      <c r="D46" s="216"/>
      <c r="E46" s="216"/>
      <c r="F46" s="218"/>
      <c r="G46" s="220"/>
      <c r="H46" s="200"/>
      <c r="I46" s="243"/>
    </row>
    <row r="47" spans="2:9" ht="106.5" customHeight="1">
      <c r="B47" s="161" t="s">
        <v>111</v>
      </c>
      <c r="C47" s="86" t="s">
        <v>112</v>
      </c>
      <c r="D47" s="87">
        <v>0</v>
      </c>
      <c r="E47" s="88">
        <v>0</v>
      </c>
      <c r="F47" s="128">
        <v>0</v>
      </c>
      <c r="G47" s="90">
        <v>0</v>
      </c>
      <c r="H47" s="129">
        <v>5000</v>
      </c>
      <c r="I47" s="15">
        <v>0</v>
      </c>
    </row>
    <row r="48" spans="2:9" ht="23.25">
      <c r="B48" s="108"/>
      <c r="C48" s="130"/>
      <c r="D48" s="99"/>
      <c r="E48" s="99"/>
      <c r="F48" s="99"/>
      <c r="G48" s="99"/>
      <c r="H48" s="99"/>
      <c r="I48" s="16"/>
    </row>
    <row r="49" spans="2:9" ht="16.5" customHeight="1">
      <c r="B49" s="256" t="s">
        <v>10</v>
      </c>
      <c r="C49" s="234" t="s">
        <v>40</v>
      </c>
      <c r="D49" s="208">
        <f>SUM(D53)</f>
        <v>61410</v>
      </c>
      <c r="E49" s="208">
        <f>SUM(E53)</f>
        <v>59916</v>
      </c>
      <c r="F49" s="205">
        <f>(E49/D49)*100</f>
        <v>97.56717147044456</v>
      </c>
      <c r="G49" s="208">
        <f>SUM(G53)</f>
        <v>61410</v>
      </c>
      <c r="H49" s="203">
        <f>SUM(H53)</f>
        <v>6340</v>
      </c>
      <c r="I49" s="178">
        <f>(H49/G49)*100</f>
        <v>10.324051457417358</v>
      </c>
    </row>
    <row r="50" spans="2:9" ht="15.75" customHeight="1">
      <c r="B50" s="257"/>
      <c r="C50" s="259"/>
      <c r="D50" s="209"/>
      <c r="E50" s="209"/>
      <c r="F50" s="206"/>
      <c r="G50" s="209"/>
      <c r="H50" s="248"/>
      <c r="I50" s="149"/>
    </row>
    <row r="51" spans="2:9" ht="15.75" customHeight="1">
      <c r="B51" s="257"/>
      <c r="C51" s="259"/>
      <c r="D51" s="209"/>
      <c r="E51" s="209"/>
      <c r="F51" s="206"/>
      <c r="G51" s="209"/>
      <c r="H51" s="248"/>
      <c r="I51" s="149"/>
    </row>
    <row r="52" spans="2:9" ht="24" customHeight="1">
      <c r="B52" s="258"/>
      <c r="C52" s="235"/>
      <c r="D52" s="210"/>
      <c r="E52" s="210"/>
      <c r="F52" s="207"/>
      <c r="G52" s="210"/>
      <c r="H52" s="204"/>
      <c r="I52" s="150"/>
    </row>
    <row r="53" spans="2:9" ht="23.25">
      <c r="B53" s="64" t="s">
        <v>39</v>
      </c>
      <c r="C53" s="202" t="s">
        <v>2</v>
      </c>
      <c r="D53" s="240">
        <v>61410</v>
      </c>
      <c r="E53" s="240">
        <v>59916</v>
      </c>
      <c r="F53" s="247">
        <f>(E53/D53)*100</f>
        <v>97.56717147044456</v>
      </c>
      <c r="G53" s="238">
        <v>61410</v>
      </c>
      <c r="H53" s="199">
        <v>6340</v>
      </c>
      <c r="I53" s="241">
        <f>(H53/G53)*100</f>
        <v>10.324051457417358</v>
      </c>
    </row>
    <row r="54" spans="2:9" ht="23.25">
      <c r="B54" s="64"/>
      <c r="C54" s="232"/>
      <c r="D54" s="215"/>
      <c r="E54" s="215"/>
      <c r="F54" s="217"/>
      <c r="G54" s="219"/>
      <c r="H54" s="221"/>
      <c r="I54" s="242"/>
    </row>
    <row r="55" spans="2:9" ht="23.25">
      <c r="B55" s="64" t="s">
        <v>83</v>
      </c>
      <c r="C55" s="232"/>
      <c r="D55" s="215"/>
      <c r="E55" s="215"/>
      <c r="F55" s="217"/>
      <c r="G55" s="219"/>
      <c r="H55" s="221"/>
      <c r="I55" s="242"/>
    </row>
    <row r="56" spans="2:9" ht="23.25">
      <c r="B56" s="64"/>
      <c r="C56" s="232"/>
      <c r="D56" s="215"/>
      <c r="E56" s="215"/>
      <c r="F56" s="217"/>
      <c r="G56" s="219"/>
      <c r="H56" s="221"/>
      <c r="I56" s="242"/>
    </row>
    <row r="57" spans="2:9" ht="3" customHeight="1">
      <c r="B57" s="65"/>
      <c r="C57" s="232"/>
      <c r="D57" s="216"/>
      <c r="E57" s="216"/>
      <c r="F57" s="218"/>
      <c r="G57" s="220"/>
      <c r="H57" s="200"/>
      <c r="I57" s="243"/>
    </row>
    <row r="58" spans="2:9" ht="23.25">
      <c r="B58" s="116"/>
      <c r="C58" s="33"/>
      <c r="D58" s="99"/>
      <c r="E58" s="99"/>
      <c r="F58" s="99"/>
      <c r="G58" s="99"/>
      <c r="H58" s="36"/>
      <c r="I58" s="16"/>
    </row>
    <row r="59" spans="2:9" ht="23.25">
      <c r="B59" s="131" t="s">
        <v>11</v>
      </c>
      <c r="C59" s="236" t="s">
        <v>38</v>
      </c>
      <c r="D59" s="208">
        <f>SUM(D61:D63)</f>
        <v>4000</v>
      </c>
      <c r="E59" s="208">
        <f>SUM(E61:E63)</f>
        <v>1385</v>
      </c>
      <c r="F59" s="205">
        <f>(E59/D59)*100</f>
        <v>34.625</v>
      </c>
      <c r="G59" s="208">
        <f>SUM(G61:G63)</f>
        <v>1650</v>
      </c>
      <c r="H59" s="203">
        <f>SUM(H61:H63)</f>
        <v>9000</v>
      </c>
      <c r="I59" s="178">
        <f>(H59/G59)*100</f>
        <v>545.4545454545454</v>
      </c>
    </row>
    <row r="60" spans="2:9" ht="26.25" customHeight="1">
      <c r="B60" s="59"/>
      <c r="C60" s="237"/>
      <c r="D60" s="210"/>
      <c r="E60" s="210"/>
      <c r="F60" s="207"/>
      <c r="G60" s="210"/>
      <c r="H60" s="204"/>
      <c r="I60" s="150"/>
    </row>
    <row r="61" spans="2:9" ht="52.5" customHeight="1">
      <c r="B61" s="134" t="s">
        <v>84</v>
      </c>
      <c r="C61" s="135" t="s">
        <v>24</v>
      </c>
      <c r="D61" s="136">
        <v>3000</v>
      </c>
      <c r="E61" s="137">
        <v>385</v>
      </c>
      <c r="F61" s="89">
        <f>(E61/D61)*100</f>
        <v>12.833333333333332</v>
      </c>
      <c r="G61" s="138">
        <v>650</v>
      </c>
      <c r="H61" s="138">
        <v>3000</v>
      </c>
      <c r="I61" s="15">
        <f>(H61/G61)*100</f>
        <v>461.5384615384615</v>
      </c>
    </row>
    <row r="62" spans="2:9" ht="81.75" customHeight="1">
      <c r="B62" s="198" t="s">
        <v>108</v>
      </c>
      <c r="C62" s="139" t="s">
        <v>109</v>
      </c>
      <c r="D62" s="140">
        <v>0</v>
      </c>
      <c r="E62" s="141">
        <v>0</v>
      </c>
      <c r="F62" s="142">
        <v>0</v>
      </c>
      <c r="G62" s="143">
        <v>0</v>
      </c>
      <c r="H62" s="143">
        <v>5000</v>
      </c>
      <c r="I62" s="30">
        <v>0</v>
      </c>
    </row>
    <row r="63" spans="2:9" ht="15" customHeight="1">
      <c r="B63" s="213" t="s">
        <v>83</v>
      </c>
      <c r="C63" s="202" t="s">
        <v>2</v>
      </c>
      <c r="D63" s="215">
        <v>1000</v>
      </c>
      <c r="E63" s="215">
        <v>1000</v>
      </c>
      <c r="F63" s="217">
        <f>(E63/D63)*100</f>
        <v>100</v>
      </c>
      <c r="G63" s="219">
        <v>1000</v>
      </c>
      <c r="H63" s="221">
        <v>1000</v>
      </c>
      <c r="I63" s="242">
        <f>(H63/G63)*100</f>
        <v>100</v>
      </c>
    </row>
    <row r="64" spans="2:9" ht="15" customHeight="1">
      <c r="B64" s="213"/>
      <c r="C64" s="232"/>
      <c r="D64" s="215"/>
      <c r="E64" s="215"/>
      <c r="F64" s="217"/>
      <c r="G64" s="219"/>
      <c r="H64" s="221"/>
      <c r="I64" s="242"/>
    </row>
    <row r="65" spans="2:9" ht="15" customHeight="1">
      <c r="B65" s="213"/>
      <c r="C65" s="232"/>
      <c r="D65" s="215"/>
      <c r="E65" s="215"/>
      <c r="F65" s="217"/>
      <c r="G65" s="219"/>
      <c r="H65" s="221"/>
      <c r="I65" s="242"/>
    </row>
    <row r="66" spans="2:9" ht="15" customHeight="1">
      <c r="B66" s="213"/>
      <c r="C66" s="232"/>
      <c r="D66" s="215"/>
      <c r="E66" s="215"/>
      <c r="F66" s="217"/>
      <c r="G66" s="219"/>
      <c r="H66" s="221"/>
      <c r="I66" s="242"/>
    </row>
    <row r="67" spans="2:9" ht="37.5" customHeight="1">
      <c r="B67" s="214"/>
      <c r="C67" s="232"/>
      <c r="D67" s="216"/>
      <c r="E67" s="216"/>
      <c r="F67" s="218"/>
      <c r="G67" s="220"/>
      <c r="H67" s="200"/>
      <c r="I67" s="243"/>
    </row>
    <row r="68" spans="2:9" ht="21.75" customHeight="1">
      <c r="B68" s="92"/>
      <c r="C68" s="144"/>
      <c r="D68" s="99"/>
      <c r="E68" s="99"/>
      <c r="F68" s="99"/>
      <c r="G68" s="99"/>
      <c r="H68" s="36"/>
      <c r="I68" s="16"/>
    </row>
    <row r="69" spans="2:9" ht="33.75" customHeight="1">
      <c r="B69" s="131" t="s">
        <v>12</v>
      </c>
      <c r="C69" s="239" t="s">
        <v>103</v>
      </c>
      <c r="D69" s="208">
        <f>SUM(D73:D101)</f>
        <v>24527797</v>
      </c>
      <c r="E69" s="249">
        <f>SUM(E73:E101)</f>
        <v>14935120</v>
      </c>
      <c r="F69" s="205">
        <f>(E69/D69)*100</f>
        <v>60.89058874712637</v>
      </c>
      <c r="G69" s="208">
        <f>SUM(G73:G101)</f>
        <v>20498978</v>
      </c>
      <c r="H69" s="203">
        <f>SUM(H73:H101)</f>
        <v>25439385</v>
      </c>
      <c r="I69" s="178">
        <f>(H69/G69)*100</f>
        <v>124.10074785191729</v>
      </c>
    </row>
    <row r="70" spans="2:9" ht="23.25">
      <c r="B70" s="132"/>
      <c r="C70" s="211"/>
      <c r="D70" s="209"/>
      <c r="E70" s="250"/>
      <c r="F70" s="206"/>
      <c r="G70" s="209"/>
      <c r="H70" s="248"/>
      <c r="I70" s="149"/>
    </row>
    <row r="71" spans="2:9" ht="27" customHeight="1">
      <c r="B71" s="59"/>
      <c r="C71" s="212"/>
      <c r="D71" s="210"/>
      <c r="E71" s="251"/>
      <c r="F71" s="207"/>
      <c r="G71" s="210"/>
      <c r="H71" s="204"/>
      <c r="I71" s="150"/>
    </row>
    <row r="72" spans="2:9" ht="23.25">
      <c r="B72" s="64"/>
      <c r="C72" s="56"/>
      <c r="D72" s="99"/>
      <c r="E72" s="100"/>
      <c r="F72" s="112"/>
      <c r="G72" s="145"/>
      <c r="H72" s="112"/>
      <c r="I72" s="21"/>
    </row>
    <row r="73" spans="2:9" ht="23.25">
      <c r="B73" s="64" t="s">
        <v>85</v>
      </c>
      <c r="C73" s="57" t="s">
        <v>13</v>
      </c>
      <c r="D73" s="73">
        <v>8874800</v>
      </c>
      <c r="E73" s="74">
        <v>5754725</v>
      </c>
      <c r="F73" s="75">
        <f>(E73/D73)*100</f>
        <v>64.84343309144995</v>
      </c>
      <c r="G73" s="76">
        <v>8454000</v>
      </c>
      <c r="H73" s="77">
        <v>11505685</v>
      </c>
      <c r="I73" s="17">
        <f>(H73/G73)*100</f>
        <v>136.09752779749232</v>
      </c>
    </row>
    <row r="74" spans="2:9" ht="23.25">
      <c r="B74" s="64"/>
      <c r="C74" s="57"/>
      <c r="D74" s="99"/>
      <c r="E74" s="74"/>
      <c r="F74" s="100"/>
      <c r="G74" s="146"/>
      <c r="H74" s="100"/>
      <c r="I74" s="20"/>
    </row>
    <row r="75" spans="2:9" ht="23.25">
      <c r="B75" s="64" t="s">
        <v>86</v>
      </c>
      <c r="C75" s="57" t="s">
        <v>14</v>
      </c>
      <c r="D75" s="73">
        <v>450000</v>
      </c>
      <c r="E75" s="74">
        <v>157541</v>
      </c>
      <c r="F75" s="75">
        <f>(E75/D75)*100</f>
        <v>35.00911111111111</v>
      </c>
      <c r="G75" s="76">
        <v>190000</v>
      </c>
      <c r="H75" s="77">
        <v>255000</v>
      </c>
      <c r="I75" s="17">
        <f>(H75/G75)*100</f>
        <v>134.21052631578948</v>
      </c>
    </row>
    <row r="76" spans="2:9" ht="23.25">
      <c r="B76" s="64"/>
      <c r="C76" s="57"/>
      <c r="D76" s="73"/>
      <c r="E76" s="74"/>
      <c r="F76" s="75"/>
      <c r="G76" s="76"/>
      <c r="H76" s="77"/>
      <c r="I76" s="17"/>
    </row>
    <row r="77" spans="2:9" ht="23.25">
      <c r="B77" s="64" t="s">
        <v>87</v>
      </c>
      <c r="C77" s="57" t="s">
        <v>15</v>
      </c>
      <c r="D77" s="73">
        <v>12952717</v>
      </c>
      <c r="E77" s="74">
        <v>7458257</v>
      </c>
      <c r="F77" s="75">
        <f>(E77/D77)*100</f>
        <v>57.58063732883224</v>
      </c>
      <c r="G77" s="76">
        <v>9965107</v>
      </c>
      <c r="H77" s="77">
        <v>11771000</v>
      </c>
      <c r="I77" s="17">
        <f>(H77/G77)*100</f>
        <v>118.12216366567864</v>
      </c>
    </row>
    <row r="78" spans="2:9" ht="23.25">
      <c r="B78" s="64"/>
      <c r="C78" s="57"/>
      <c r="D78" s="99"/>
      <c r="E78" s="74"/>
      <c r="F78" s="100"/>
      <c r="G78" s="146"/>
      <c r="H78" s="74"/>
      <c r="I78" s="20"/>
    </row>
    <row r="79" spans="2:9" ht="23.25">
      <c r="B79" s="64" t="s">
        <v>88</v>
      </c>
      <c r="C79" s="57" t="s">
        <v>16</v>
      </c>
      <c r="D79" s="73">
        <v>15000</v>
      </c>
      <c r="E79" s="74">
        <v>16046</v>
      </c>
      <c r="F79" s="75">
        <f>(E79/D79)*100</f>
        <v>106.97333333333334</v>
      </c>
      <c r="G79" s="76">
        <v>20446</v>
      </c>
      <c r="H79" s="77">
        <v>23500</v>
      </c>
      <c r="I79" s="17">
        <f>(H79/G79)*100</f>
        <v>114.93690697446934</v>
      </c>
    </row>
    <row r="80" spans="2:9" ht="23.25">
      <c r="B80" s="64"/>
      <c r="C80" s="57"/>
      <c r="D80" s="73"/>
      <c r="E80" s="74"/>
      <c r="F80" s="75"/>
      <c r="G80" s="76"/>
      <c r="H80" s="77"/>
      <c r="I80" s="17"/>
    </row>
    <row r="81" spans="2:9" ht="23.25">
      <c r="B81" s="64" t="s">
        <v>89</v>
      </c>
      <c r="C81" s="57" t="s">
        <v>22</v>
      </c>
      <c r="D81" s="73">
        <v>461390</v>
      </c>
      <c r="E81" s="74">
        <v>428367</v>
      </c>
      <c r="F81" s="75">
        <f>(E81/D81)*100</f>
        <v>92.84271440646741</v>
      </c>
      <c r="G81" s="76">
        <v>470000</v>
      </c>
      <c r="H81" s="77">
        <v>470000</v>
      </c>
      <c r="I81" s="17">
        <f>(H81/G81)*100</f>
        <v>100</v>
      </c>
    </row>
    <row r="82" spans="2:9" ht="23.25">
      <c r="B82" s="64"/>
      <c r="C82" s="57"/>
      <c r="D82" s="99"/>
      <c r="E82" s="74"/>
      <c r="F82" s="100"/>
      <c r="G82" s="146"/>
      <c r="H82" s="74"/>
      <c r="I82" s="20"/>
    </row>
    <row r="83" spans="2:9" ht="23.25">
      <c r="B83" s="64" t="s">
        <v>90</v>
      </c>
      <c r="C83" s="57" t="s">
        <v>23</v>
      </c>
      <c r="D83" s="73">
        <v>185000</v>
      </c>
      <c r="E83" s="74">
        <v>106870</v>
      </c>
      <c r="F83" s="75">
        <f>(E83/D83)*100</f>
        <v>57.76756756756757</v>
      </c>
      <c r="G83" s="76">
        <v>150000</v>
      </c>
      <c r="H83" s="77"/>
      <c r="I83" s="17">
        <f>(H83/G83)*100</f>
        <v>0</v>
      </c>
    </row>
    <row r="84" spans="2:9" ht="23.25">
      <c r="B84" s="64"/>
      <c r="C84" s="57" t="s">
        <v>17</v>
      </c>
      <c r="D84" s="99"/>
      <c r="E84" s="74"/>
      <c r="F84" s="100"/>
      <c r="G84" s="146"/>
      <c r="H84" s="74">
        <v>150000</v>
      </c>
      <c r="I84" s="20"/>
    </row>
    <row r="85" spans="2:9" ht="23.25">
      <c r="B85" s="64"/>
      <c r="C85" s="57"/>
      <c r="D85" s="99"/>
      <c r="E85" s="74"/>
      <c r="F85" s="100"/>
      <c r="G85" s="146"/>
      <c r="H85" s="74"/>
      <c r="I85" s="20"/>
    </row>
    <row r="86" spans="2:9" ht="23.25">
      <c r="B86" s="64" t="s">
        <v>91</v>
      </c>
      <c r="C86" s="57" t="s">
        <v>18</v>
      </c>
      <c r="D86" s="73">
        <v>106000</v>
      </c>
      <c r="E86" s="74">
        <v>102686</v>
      </c>
      <c r="F86" s="75">
        <f>(E86/D86)*100</f>
        <v>96.87358490566038</v>
      </c>
      <c r="G86" s="76">
        <v>106000</v>
      </c>
      <c r="H86" s="77">
        <v>106000</v>
      </c>
      <c r="I86" s="17">
        <f>(H86/G86)*100</f>
        <v>100</v>
      </c>
    </row>
    <row r="87" spans="2:9" ht="23.25">
      <c r="B87" s="64"/>
      <c r="C87" s="57"/>
      <c r="D87" s="99"/>
      <c r="E87" s="74"/>
      <c r="F87" s="100"/>
      <c r="G87" s="146"/>
      <c r="H87" s="74"/>
      <c r="I87" s="20"/>
    </row>
    <row r="88" spans="2:9" ht="23.25">
      <c r="B88" s="64" t="s">
        <v>92</v>
      </c>
      <c r="C88" s="57" t="s">
        <v>19</v>
      </c>
      <c r="D88" s="73">
        <v>36000</v>
      </c>
      <c r="E88" s="74">
        <v>31341</v>
      </c>
      <c r="F88" s="75">
        <f>(E88/D88)*100</f>
        <v>87.05833333333334</v>
      </c>
      <c r="G88" s="76">
        <v>31841</v>
      </c>
      <c r="H88" s="77">
        <v>32000</v>
      </c>
      <c r="I88" s="17">
        <f>(H88/G88)*100</f>
        <v>100.4993561759995</v>
      </c>
    </row>
    <row r="89" spans="2:9" ht="23.25">
      <c r="B89" s="64"/>
      <c r="C89" s="57"/>
      <c r="D89" s="99"/>
      <c r="E89" s="74"/>
      <c r="F89" s="100"/>
      <c r="G89" s="146"/>
      <c r="H89" s="74"/>
      <c r="I89" s="20"/>
    </row>
    <row r="90" spans="2:9" ht="23.25">
      <c r="B90" s="64" t="s">
        <v>93</v>
      </c>
      <c r="C90" s="57" t="s">
        <v>20</v>
      </c>
      <c r="D90" s="73">
        <v>550000</v>
      </c>
      <c r="E90" s="74">
        <v>337877</v>
      </c>
      <c r="F90" s="75">
        <f>(E90/D90)*100</f>
        <v>61.43218181818182</v>
      </c>
      <c r="G90" s="76">
        <v>450215</v>
      </c>
      <c r="H90" s="77">
        <v>450000</v>
      </c>
      <c r="I90" s="17">
        <f>(H90/G90)*100</f>
        <v>99.9522450384816</v>
      </c>
    </row>
    <row r="91" spans="2:9" ht="23.25">
      <c r="B91" s="64"/>
      <c r="C91" s="57"/>
      <c r="D91" s="99"/>
      <c r="E91" s="74"/>
      <c r="F91" s="100"/>
      <c r="G91" s="146"/>
      <c r="H91" s="74"/>
      <c r="I91" s="20"/>
    </row>
    <row r="92" spans="2:9" ht="23.25">
      <c r="B92" s="64" t="s">
        <v>94</v>
      </c>
      <c r="C92" s="57" t="s">
        <v>25</v>
      </c>
      <c r="D92" s="73">
        <v>50000</v>
      </c>
      <c r="E92" s="74">
        <v>31169</v>
      </c>
      <c r="F92" s="75">
        <f>(E92/D92)*100</f>
        <v>62.33800000000001</v>
      </c>
      <c r="G92" s="76">
        <v>48669</v>
      </c>
      <c r="H92" s="77">
        <v>50000</v>
      </c>
      <c r="I92" s="17">
        <f>(H92/G92)*100</f>
        <v>102.73480038628284</v>
      </c>
    </row>
    <row r="93" spans="2:9" ht="23.25">
      <c r="B93" s="64"/>
      <c r="C93" s="57"/>
      <c r="D93" s="99"/>
      <c r="E93" s="74"/>
      <c r="F93" s="100"/>
      <c r="G93" s="146"/>
      <c r="H93" s="74"/>
      <c r="I93" s="20"/>
    </row>
    <row r="94" spans="2:10" ht="23.25">
      <c r="B94" s="64" t="s">
        <v>95</v>
      </c>
      <c r="C94" s="57" t="s">
        <v>51</v>
      </c>
      <c r="D94" s="73">
        <v>1390</v>
      </c>
      <c r="E94" s="74">
        <v>849</v>
      </c>
      <c r="F94" s="75">
        <f>(E94/D94)*100</f>
        <v>61.07913669064749</v>
      </c>
      <c r="G94" s="76">
        <v>1200</v>
      </c>
      <c r="H94" s="77">
        <v>1200</v>
      </c>
      <c r="I94" s="17">
        <f>(H94/G94)*100</f>
        <v>100</v>
      </c>
      <c r="J94" s="13"/>
    </row>
    <row r="95" spans="2:10" ht="23.25">
      <c r="B95" s="64"/>
      <c r="C95" s="57"/>
      <c r="D95" s="73"/>
      <c r="E95" s="74"/>
      <c r="F95" s="75"/>
      <c r="G95" s="76"/>
      <c r="H95" s="77"/>
      <c r="I95" s="17"/>
      <c r="J95" s="13"/>
    </row>
    <row r="96" spans="2:10" ht="23.25">
      <c r="B96" s="64" t="s">
        <v>96</v>
      </c>
      <c r="C96" s="57" t="s">
        <v>67</v>
      </c>
      <c r="D96" s="73">
        <v>44000</v>
      </c>
      <c r="E96" s="74">
        <v>37800</v>
      </c>
      <c r="F96" s="75">
        <f>(E96/D96)*100</f>
        <v>85.9090909090909</v>
      </c>
      <c r="G96" s="76">
        <v>44000</v>
      </c>
      <c r="H96" s="77">
        <v>45000</v>
      </c>
      <c r="I96" s="17">
        <f>(H96/G96)*100</f>
        <v>102.27272727272727</v>
      </c>
      <c r="J96" s="13"/>
    </row>
    <row r="97" spans="2:9" ht="23.25">
      <c r="B97" s="64"/>
      <c r="C97" s="57"/>
      <c r="D97" s="99"/>
      <c r="E97" s="74"/>
      <c r="F97" s="100"/>
      <c r="G97" s="146" t="s">
        <v>39</v>
      </c>
      <c r="H97" s="74"/>
      <c r="I97" s="20"/>
    </row>
    <row r="98" spans="2:9" ht="23.25">
      <c r="B98" s="64" t="s">
        <v>97</v>
      </c>
      <c r="C98" s="72" t="s">
        <v>43</v>
      </c>
      <c r="D98" s="73">
        <v>531500</v>
      </c>
      <c r="E98" s="74">
        <v>390973</v>
      </c>
      <c r="F98" s="75">
        <f>(E98/D98)*100</f>
        <v>73.56030103480715</v>
      </c>
      <c r="G98" s="76">
        <v>460000</v>
      </c>
      <c r="H98" s="77">
        <v>470000</v>
      </c>
      <c r="I98" s="17">
        <f>(H98/G98)*100</f>
        <v>102.17391304347827</v>
      </c>
    </row>
    <row r="99" spans="2:9" ht="23.25">
      <c r="B99" s="64"/>
      <c r="C99" s="72"/>
      <c r="D99" s="73"/>
      <c r="E99" s="74"/>
      <c r="F99" s="75"/>
      <c r="G99" s="76"/>
      <c r="H99" s="77"/>
      <c r="I99" s="17"/>
    </row>
    <row r="100" spans="2:9" ht="25.5" customHeight="1">
      <c r="B100" s="64" t="s">
        <v>98</v>
      </c>
      <c r="C100" s="228" t="s">
        <v>26</v>
      </c>
      <c r="D100" s="73">
        <v>270000</v>
      </c>
      <c r="E100" s="74">
        <v>80619</v>
      </c>
      <c r="F100" s="75">
        <f>(E100/D100)*100</f>
        <v>29.85888888888889</v>
      </c>
      <c r="G100" s="76">
        <v>107500</v>
      </c>
      <c r="H100" s="77">
        <v>110000</v>
      </c>
      <c r="I100" s="17">
        <f>(H100/G100)*100</f>
        <v>102.32558139534885</v>
      </c>
    </row>
    <row r="101" spans="2:9" ht="23.25">
      <c r="B101" s="65"/>
      <c r="C101" s="229"/>
      <c r="D101" s="103"/>
      <c r="E101" s="105"/>
      <c r="F101" s="147"/>
      <c r="G101" s="114"/>
      <c r="H101" s="105"/>
      <c r="I101" s="22"/>
    </row>
    <row r="102" spans="2:9" ht="23.25">
      <c r="B102" s="148"/>
      <c r="C102" s="33"/>
      <c r="D102" s="99"/>
      <c r="E102" s="99"/>
      <c r="F102" s="154"/>
      <c r="G102" s="145"/>
      <c r="H102" s="145"/>
      <c r="I102" s="19"/>
    </row>
    <row r="103" spans="2:9" ht="15.75" customHeight="1">
      <c r="B103" s="151" t="s">
        <v>27</v>
      </c>
      <c r="C103" s="252" t="s">
        <v>28</v>
      </c>
      <c r="D103" s="208">
        <f>SUM(D106)</f>
        <v>13514189</v>
      </c>
      <c r="E103" s="208">
        <f>SUM(E106)</f>
        <v>11450561</v>
      </c>
      <c r="F103" s="205">
        <f>(E103/D103)*100</f>
        <v>84.7299160904143</v>
      </c>
      <c r="G103" s="208">
        <f>SUM(G106)</f>
        <v>13514189</v>
      </c>
      <c r="H103" s="203">
        <f>SUM(H106)</f>
        <v>15743631</v>
      </c>
      <c r="I103" s="178">
        <f>(H103/G103)*100</f>
        <v>116.49704617864971</v>
      </c>
    </row>
    <row r="104" spans="2:9" ht="15.75" customHeight="1">
      <c r="B104" s="153"/>
      <c r="C104" s="253"/>
      <c r="D104" s="210"/>
      <c r="E104" s="210"/>
      <c r="F104" s="207"/>
      <c r="G104" s="210"/>
      <c r="H104" s="204"/>
      <c r="I104" s="150"/>
    </row>
    <row r="105" spans="2:9" ht="23.25">
      <c r="B105" s="64"/>
      <c r="C105" s="155"/>
      <c r="D105" s="73"/>
      <c r="E105" s="74"/>
      <c r="F105" s="100"/>
      <c r="G105" s="145"/>
      <c r="H105" s="112"/>
      <c r="I105" s="21"/>
    </row>
    <row r="106" spans="2:9" ht="23.25">
      <c r="B106" s="65" t="s">
        <v>99</v>
      </c>
      <c r="C106" s="156" t="s">
        <v>30</v>
      </c>
      <c r="D106" s="114">
        <f>SUM(D107:D108)</f>
        <v>13514189</v>
      </c>
      <c r="E106" s="114">
        <f>SUM(E107:E108)</f>
        <v>11450561</v>
      </c>
      <c r="F106" s="69">
        <f>(E106/D106)*100</f>
        <v>84.7299160904143</v>
      </c>
      <c r="G106" s="114">
        <f>SUM(G107:G108)</f>
        <v>13514189</v>
      </c>
      <c r="H106" s="105">
        <f>SUM(H107:H108)</f>
        <v>15743631</v>
      </c>
      <c r="I106" s="18">
        <f>(H106/G106)*100</f>
        <v>116.49704617864971</v>
      </c>
    </row>
    <row r="107" spans="2:9" ht="34.5" customHeight="1">
      <c r="B107" s="92"/>
      <c r="C107" s="56" t="s">
        <v>115</v>
      </c>
      <c r="D107" s="73">
        <v>13514189</v>
      </c>
      <c r="E107" s="74">
        <v>11450561</v>
      </c>
      <c r="F107" s="75">
        <f>(E107/D107)*100</f>
        <v>84.7299160904143</v>
      </c>
      <c r="G107" s="76">
        <v>13514189</v>
      </c>
      <c r="H107" s="91">
        <v>14202032</v>
      </c>
      <c r="I107" s="27">
        <f>(H107/G107)*100</f>
        <v>105.08978378206788</v>
      </c>
    </row>
    <row r="108" spans="2:9" ht="23.25">
      <c r="B108" s="64"/>
      <c r="C108" s="157" t="s">
        <v>113</v>
      </c>
      <c r="D108" s="74"/>
      <c r="E108" s="74"/>
      <c r="F108" s="75"/>
      <c r="G108" s="76"/>
      <c r="H108" s="77">
        <v>1541599</v>
      </c>
      <c r="I108" s="27"/>
    </row>
    <row r="109" spans="2:9" ht="23.25">
      <c r="B109" s="64"/>
      <c r="C109" s="158" t="s">
        <v>114</v>
      </c>
      <c r="D109" s="74"/>
      <c r="E109" s="74"/>
      <c r="F109" s="75"/>
      <c r="G109" s="76"/>
      <c r="H109" s="77">
        <v>1541599</v>
      </c>
      <c r="I109" s="27"/>
    </row>
    <row r="110" spans="2:9" ht="23.25">
      <c r="B110" s="65"/>
      <c r="C110" s="159"/>
      <c r="D110" s="105"/>
      <c r="E110" s="105"/>
      <c r="F110" s="69"/>
      <c r="G110" s="160"/>
      <c r="H110" s="115"/>
      <c r="I110" s="8"/>
    </row>
    <row r="111" spans="2:9" ht="23.25">
      <c r="B111" s="116"/>
      <c r="C111" s="33"/>
      <c r="D111" s="99"/>
      <c r="E111" s="99"/>
      <c r="F111" s="99"/>
      <c r="G111" s="99"/>
      <c r="H111" s="99"/>
      <c r="I111" s="16"/>
    </row>
    <row r="112" spans="2:9" ht="15.75" customHeight="1">
      <c r="B112" s="151" t="s">
        <v>31</v>
      </c>
      <c r="C112" s="252" t="s">
        <v>32</v>
      </c>
      <c r="D112" s="208">
        <f>SUM(D114:D114)</f>
        <v>150590</v>
      </c>
      <c r="E112" s="208">
        <f>SUM(E114:E114)</f>
        <v>76807</v>
      </c>
      <c r="F112" s="205">
        <f>(E112/D112)*100</f>
        <v>51.00405073378046</v>
      </c>
      <c r="G112" s="254">
        <f>SUM(G114:G114)</f>
        <v>150590</v>
      </c>
      <c r="H112" s="222">
        <f>SUM(H114:H114)</f>
        <v>144295</v>
      </c>
      <c r="I112" s="178">
        <f>(H112/G112)*100</f>
        <v>95.81977554950528</v>
      </c>
    </row>
    <row r="113" spans="2:9" ht="15.75" customHeight="1">
      <c r="B113" s="153"/>
      <c r="C113" s="253"/>
      <c r="D113" s="210"/>
      <c r="E113" s="210"/>
      <c r="F113" s="207"/>
      <c r="G113" s="255"/>
      <c r="H113" s="223"/>
      <c r="I113" s="150"/>
    </row>
    <row r="114" spans="2:9" ht="78" customHeight="1">
      <c r="B114" s="161" t="s">
        <v>101</v>
      </c>
      <c r="C114" s="162" t="s">
        <v>44</v>
      </c>
      <c r="D114" s="87">
        <v>150590</v>
      </c>
      <c r="E114" s="87">
        <v>76807</v>
      </c>
      <c r="F114" s="89">
        <f>(E114/D114)*100</f>
        <v>51.00405073378046</v>
      </c>
      <c r="G114" s="90">
        <v>150590</v>
      </c>
      <c r="H114" s="90">
        <v>144295</v>
      </c>
      <c r="I114" s="15">
        <f>(H114/G114)*100</f>
        <v>95.81977554950528</v>
      </c>
    </row>
    <row r="115" spans="2:9" ht="23.25" customHeight="1">
      <c r="B115" s="163"/>
      <c r="C115" s="130"/>
      <c r="D115" s="99"/>
      <c r="E115" s="99"/>
      <c r="F115" s="99"/>
      <c r="G115" s="99"/>
      <c r="H115" s="99"/>
      <c r="I115" s="16"/>
    </row>
    <row r="116" spans="2:9" ht="27.75" customHeight="1">
      <c r="B116" s="59" t="s">
        <v>45</v>
      </c>
      <c r="C116" s="164" t="s">
        <v>46</v>
      </c>
      <c r="D116" s="165">
        <f>SUM(D118)</f>
        <v>500000</v>
      </c>
      <c r="E116" s="166">
        <f>SUM(E118)</f>
        <v>440566</v>
      </c>
      <c r="F116" s="167">
        <f>(E116/D116)*100</f>
        <v>88.1132</v>
      </c>
      <c r="G116" s="166">
        <f>SUM(G118)</f>
        <v>500000</v>
      </c>
      <c r="H116" s="166">
        <f>SUM(H118)</f>
        <v>500000</v>
      </c>
      <c r="I116" s="14">
        <f>(H116/G116)*100</f>
        <v>100</v>
      </c>
    </row>
    <row r="117" spans="2:9" ht="16.5" customHeight="1">
      <c r="B117" s="224" t="s">
        <v>102</v>
      </c>
      <c r="C117" s="227" t="s">
        <v>7</v>
      </c>
      <c r="D117" s="112"/>
      <c r="E117" s="168"/>
      <c r="F117" s="112"/>
      <c r="G117" s="112"/>
      <c r="H117" s="101"/>
      <c r="I117" s="21"/>
    </row>
    <row r="118" spans="2:9" ht="36.75" customHeight="1">
      <c r="B118" s="225"/>
      <c r="C118" s="228"/>
      <c r="D118" s="105">
        <v>500000</v>
      </c>
      <c r="E118" s="169">
        <v>440566</v>
      </c>
      <c r="F118" s="69">
        <f>(E118/D118)*100</f>
        <v>88.1132</v>
      </c>
      <c r="G118" s="115">
        <v>500000</v>
      </c>
      <c r="H118" s="115">
        <v>500000</v>
      </c>
      <c r="I118" s="18">
        <f>(H118/G118)*100</f>
        <v>100</v>
      </c>
    </row>
    <row r="119" spans="2:9" ht="12.75" customHeight="1" hidden="1">
      <c r="B119" s="226"/>
      <c r="C119" s="229"/>
      <c r="D119" s="103"/>
      <c r="E119" s="170"/>
      <c r="F119" s="104"/>
      <c r="G119" s="104"/>
      <c r="H119" s="105"/>
      <c r="I119" s="22"/>
    </row>
    <row r="120" spans="2:9" ht="27.75" customHeight="1">
      <c r="B120" s="148"/>
      <c r="C120" s="171"/>
      <c r="D120" s="145"/>
      <c r="E120" s="172"/>
      <c r="F120" s="145"/>
      <c r="G120" s="145"/>
      <c r="H120" s="146"/>
      <c r="I120" s="19"/>
    </row>
    <row r="121" spans="2:9" ht="29.25" customHeight="1">
      <c r="B121" s="82" t="s">
        <v>105</v>
      </c>
      <c r="C121" s="47" t="s">
        <v>106</v>
      </c>
      <c r="D121" s="165">
        <f>SUM(D122:D126)</f>
        <v>2561523</v>
      </c>
      <c r="E121" s="122">
        <f>SUM(E122:E126)</f>
        <v>1988457</v>
      </c>
      <c r="F121" s="167">
        <f>(E121/D121)*100</f>
        <v>77.62791901536703</v>
      </c>
      <c r="G121" s="165">
        <f>SUM(G122:G126)</f>
        <v>2561523</v>
      </c>
      <c r="H121" s="122">
        <f>SUM(H122:H126)</f>
        <v>2042000</v>
      </c>
      <c r="I121" s="14">
        <f>(H121/G121)*100</f>
        <v>79.718198899639</v>
      </c>
    </row>
    <row r="122" spans="2:9" ht="103.5" customHeight="1">
      <c r="B122" s="161" t="s">
        <v>83</v>
      </c>
      <c r="C122" s="133" t="s">
        <v>104</v>
      </c>
      <c r="D122" s="106">
        <v>2561523</v>
      </c>
      <c r="E122" s="173">
        <v>1988457</v>
      </c>
      <c r="F122" s="69">
        <f>(E122/D122)*100</f>
        <v>77.62791901536703</v>
      </c>
      <c r="G122" s="106">
        <v>2561523</v>
      </c>
      <c r="H122" s="88">
        <v>2042000</v>
      </c>
      <c r="I122" s="15">
        <f>(H122/G122)*100</f>
        <v>79.718198899639</v>
      </c>
    </row>
    <row r="123" spans="2:9" ht="12.75" customHeight="1" hidden="1">
      <c r="B123" s="85"/>
      <c r="C123" s="174"/>
      <c r="D123" s="175"/>
      <c r="E123" s="179"/>
      <c r="F123" s="175"/>
      <c r="G123" s="175"/>
      <c r="H123" s="88"/>
      <c r="I123" s="29"/>
    </row>
    <row r="124" spans="2:9" ht="61.5" customHeight="1" hidden="1">
      <c r="B124" s="126" t="s">
        <v>100</v>
      </c>
      <c r="C124" s="98" t="s">
        <v>33</v>
      </c>
      <c r="D124" s="175">
        <v>0</v>
      </c>
      <c r="E124" s="179">
        <v>0</v>
      </c>
      <c r="F124" s="175"/>
      <c r="G124" s="175">
        <v>0</v>
      </c>
      <c r="H124" s="88"/>
      <c r="I124" s="29"/>
    </row>
    <row r="125" spans="2:9" ht="12.75" customHeight="1" hidden="1">
      <c r="B125" s="64"/>
      <c r="C125" s="180"/>
      <c r="D125" s="145"/>
      <c r="E125" s="172"/>
      <c r="F125" s="145"/>
      <c r="G125" s="145"/>
      <c r="H125" s="146"/>
      <c r="I125" s="19"/>
    </row>
    <row r="126" spans="2:9" ht="0.75" customHeight="1" hidden="1">
      <c r="B126" s="65"/>
      <c r="C126" s="181"/>
      <c r="D126" s="182"/>
      <c r="E126" s="105"/>
      <c r="F126" s="104"/>
      <c r="G126" s="182"/>
      <c r="H126" s="104"/>
      <c r="I126" s="22"/>
    </row>
    <row r="127" spans="2:9" ht="15.75" customHeight="1">
      <c r="B127" s="183"/>
      <c r="C127" s="184"/>
      <c r="D127" s="99"/>
      <c r="E127" s="99"/>
      <c r="F127" s="185"/>
      <c r="G127" s="185"/>
      <c r="H127" s="185"/>
      <c r="I127" s="28"/>
    </row>
    <row r="128" spans="2:9" ht="1.5" customHeight="1">
      <c r="B128" s="116"/>
      <c r="C128" s="186"/>
      <c r="D128" s="99"/>
      <c r="E128" s="99"/>
      <c r="F128" s="99"/>
      <c r="G128" s="99"/>
      <c r="H128" s="99"/>
      <c r="I128" s="16"/>
    </row>
    <row r="129" spans="2:9" ht="18" customHeight="1">
      <c r="B129" s="116"/>
      <c r="C129" s="33"/>
      <c r="D129" s="99"/>
      <c r="E129" s="99"/>
      <c r="F129" s="99"/>
      <c r="G129" s="99"/>
      <c r="H129" s="99"/>
      <c r="I129" s="16"/>
    </row>
    <row r="130" spans="2:9" ht="29.25" customHeight="1">
      <c r="B130" s="131" t="s">
        <v>34</v>
      </c>
      <c r="C130" s="234" t="s">
        <v>35</v>
      </c>
      <c r="D130" s="118">
        <f>SUM(D133:D134)</f>
        <v>500000</v>
      </c>
      <c r="E130" s="120">
        <f>SUM(E133:E134)</f>
        <v>201244</v>
      </c>
      <c r="F130" s="187">
        <f>(E130/D130)*100</f>
        <v>40.2488</v>
      </c>
      <c r="G130" s="118">
        <f>SUM(G133:G134)</f>
        <v>500000</v>
      </c>
      <c r="H130" s="203">
        <f>SUM(H133:H134)</f>
        <v>502000</v>
      </c>
      <c r="I130" s="25">
        <f>(H130/G130)*100</f>
        <v>100.4</v>
      </c>
    </row>
    <row r="131" spans="2:9" ht="21.75" customHeight="1">
      <c r="B131" s="59"/>
      <c r="C131" s="235"/>
      <c r="D131" s="103"/>
      <c r="E131" s="105"/>
      <c r="F131" s="147"/>
      <c r="G131" s="105"/>
      <c r="H131" s="204"/>
      <c r="I131" s="22"/>
    </row>
    <row r="132" spans="2:9" ht="23.25" hidden="1">
      <c r="B132" s="132"/>
      <c r="C132" s="188"/>
      <c r="D132" s="112"/>
      <c r="E132" s="74" t="s">
        <v>39</v>
      </c>
      <c r="F132" s="112"/>
      <c r="G132" s="146"/>
      <c r="H132" s="112"/>
      <c r="I132" s="21"/>
    </row>
    <row r="133" spans="2:9" ht="30.75" customHeight="1">
      <c r="B133" s="65" t="s">
        <v>81</v>
      </c>
      <c r="C133" s="189" t="s">
        <v>107</v>
      </c>
      <c r="D133" s="104">
        <v>0</v>
      </c>
      <c r="E133" s="105">
        <v>0</v>
      </c>
      <c r="F133" s="104">
        <v>0</v>
      </c>
      <c r="G133" s="182">
        <v>0</v>
      </c>
      <c r="H133" s="68">
        <v>2000</v>
      </c>
      <c r="I133" s="18">
        <v>0</v>
      </c>
    </row>
    <row r="134" spans="2:9" ht="77.25" customHeight="1">
      <c r="B134" s="85" t="s">
        <v>73</v>
      </c>
      <c r="C134" s="127" t="s">
        <v>47</v>
      </c>
      <c r="D134" s="88">
        <v>500000</v>
      </c>
      <c r="E134" s="88">
        <v>201244</v>
      </c>
      <c r="F134" s="89">
        <f>(E134/D134)*100</f>
        <v>40.2488</v>
      </c>
      <c r="G134" s="190">
        <v>500000</v>
      </c>
      <c r="H134" s="90">
        <v>500000</v>
      </c>
      <c r="I134" s="15">
        <f>(H134/G134)*100</f>
        <v>100</v>
      </c>
    </row>
    <row r="135" spans="2:9" ht="12.75" customHeight="1">
      <c r="B135" s="108"/>
      <c r="C135" s="130"/>
      <c r="D135" s="146"/>
      <c r="E135" s="146"/>
      <c r="F135" s="145"/>
      <c r="G135" s="146"/>
      <c r="H135" s="146"/>
      <c r="I135" s="19"/>
    </row>
    <row r="136" spans="2:9" ht="23.25" hidden="1">
      <c r="B136" s="108"/>
      <c r="C136" s="130"/>
      <c r="D136" s="146"/>
      <c r="E136" s="146"/>
      <c r="F136" s="154"/>
      <c r="G136" s="182"/>
      <c r="H136" s="182"/>
      <c r="I136" s="26"/>
    </row>
    <row r="137" spans="2:9" ht="23.25" hidden="1">
      <c r="B137" s="191"/>
      <c r="C137" s="189"/>
      <c r="D137" s="182"/>
      <c r="E137" s="182"/>
      <c r="F137" s="154"/>
      <c r="G137" s="182"/>
      <c r="H137" s="182"/>
      <c r="I137" s="24"/>
    </row>
    <row r="138" spans="2:9" ht="23.25">
      <c r="B138" s="192"/>
      <c r="C138" s="56"/>
      <c r="D138" s="56"/>
      <c r="E138" s="56"/>
      <c r="F138" s="56"/>
      <c r="G138" s="56"/>
      <c r="H138" s="56"/>
      <c r="I138" s="5"/>
    </row>
    <row r="139" spans="2:9" ht="23.25">
      <c r="B139" s="193"/>
      <c r="C139" s="194" t="s">
        <v>36</v>
      </c>
      <c r="D139" s="195">
        <f>SUM(D9,D14,D25,D33,D49,D59,D69,D103,D112,D116,D121,D130)</f>
        <v>45350903</v>
      </c>
      <c r="E139" s="195">
        <f>SUM(E9,E14,E25,E33,E49,E59,E69,E103,E112,E116,E121,E130)</f>
        <v>31963427</v>
      </c>
      <c r="F139" s="196">
        <f>(E139/D139)*100</f>
        <v>70.48024380021717</v>
      </c>
      <c r="G139" s="195">
        <f>SUM(G9,G14,G25,G33,G49,G59,G69,G103,G112,G116,G121,G130)</f>
        <v>41036982</v>
      </c>
      <c r="H139" s="195">
        <f>SUM(H9,H14,H25,H33,H49,H59,H69,H103,H112,H116,H121,H130)</f>
        <v>54565159</v>
      </c>
      <c r="I139" s="9">
        <f>(H139/G139)*100</f>
        <v>132.96581849025836</v>
      </c>
    </row>
    <row r="140" spans="2:9" ht="23.25">
      <c r="B140" s="197"/>
      <c r="C140" s="181"/>
      <c r="D140" s="181"/>
      <c r="E140" s="181"/>
      <c r="F140" s="181"/>
      <c r="G140" s="181"/>
      <c r="H140" s="181"/>
      <c r="I140" s="4"/>
    </row>
    <row r="141" spans="2:3" ht="15">
      <c r="B141" s="2"/>
      <c r="C141" s="3"/>
    </row>
    <row r="143" ht="12.75">
      <c r="C143" t="s">
        <v>39</v>
      </c>
    </row>
    <row r="147" ht="15">
      <c r="B147" s="2"/>
    </row>
  </sheetData>
  <mergeCells count="85">
    <mergeCell ref="H59:H60"/>
    <mergeCell ref="D112:D113"/>
    <mergeCell ref="E112:E113"/>
    <mergeCell ref="B103:B104"/>
    <mergeCell ref="B112:B113"/>
    <mergeCell ref="I112:I113"/>
    <mergeCell ref="C112:C113"/>
    <mergeCell ref="C103:C104"/>
    <mergeCell ref="G103:G104"/>
    <mergeCell ref="I103:I104"/>
    <mergeCell ref="G112:G113"/>
    <mergeCell ref="D103:D104"/>
    <mergeCell ref="E103:E104"/>
    <mergeCell ref="F103:F104"/>
    <mergeCell ref="F112:F113"/>
    <mergeCell ref="I59:I60"/>
    <mergeCell ref="D69:D71"/>
    <mergeCell ref="E69:E71"/>
    <mergeCell ref="F69:F71"/>
    <mergeCell ref="G69:G71"/>
    <mergeCell ref="H69:H71"/>
    <mergeCell ref="I69:I71"/>
    <mergeCell ref="D59:D60"/>
    <mergeCell ref="E59:E60"/>
    <mergeCell ref="I63:I67"/>
    <mergeCell ref="I49:I52"/>
    <mergeCell ref="E53:E57"/>
    <mergeCell ref="F53:F57"/>
    <mergeCell ref="G53:G57"/>
    <mergeCell ref="H53:H57"/>
    <mergeCell ref="I53:I57"/>
    <mergeCell ref="G49:G52"/>
    <mergeCell ref="H49:H52"/>
    <mergeCell ref="I37:I41"/>
    <mergeCell ref="D37:D41"/>
    <mergeCell ref="D42:D46"/>
    <mergeCell ref="E42:E46"/>
    <mergeCell ref="F42:F46"/>
    <mergeCell ref="G42:G46"/>
    <mergeCell ref="H42:H46"/>
    <mergeCell ref="I42:I46"/>
    <mergeCell ref="E37:E41"/>
    <mergeCell ref="F37:F41"/>
    <mergeCell ref="H37:H41"/>
    <mergeCell ref="C69:C71"/>
    <mergeCell ref="C100:C101"/>
    <mergeCell ref="D53:D57"/>
    <mergeCell ref="D49:D52"/>
    <mergeCell ref="E49:E52"/>
    <mergeCell ref="F49:F52"/>
    <mergeCell ref="F59:F60"/>
    <mergeCell ref="G59:G60"/>
    <mergeCell ref="C49:C52"/>
    <mergeCell ref="C130:C131"/>
    <mergeCell ref="C63:C67"/>
    <mergeCell ref="C59:C60"/>
    <mergeCell ref="G37:G41"/>
    <mergeCell ref="B117:B119"/>
    <mergeCell ref="C117:C119"/>
    <mergeCell ref="B11:B12"/>
    <mergeCell ref="C29:C31"/>
    <mergeCell ref="C37:C41"/>
    <mergeCell ref="C53:C57"/>
    <mergeCell ref="C42:C46"/>
    <mergeCell ref="B37:B41"/>
    <mergeCell ref="B49:B52"/>
    <mergeCell ref="B63:B67"/>
    <mergeCell ref="D63:D67"/>
    <mergeCell ref="E63:E67"/>
    <mergeCell ref="F63:F67"/>
    <mergeCell ref="I25:I27"/>
    <mergeCell ref="B25:B27"/>
    <mergeCell ref="C25:C27"/>
    <mergeCell ref="D25:D27"/>
    <mergeCell ref="E25:E27"/>
    <mergeCell ref="H11:H12"/>
    <mergeCell ref="C11:C12"/>
    <mergeCell ref="H130:H131"/>
    <mergeCell ref="F25:F27"/>
    <mergeCell ref="G25:G27"/>
    <mergeCell ref="H25:H27"/>
    <mergeCell ref="G63:G67"/>
    <mergeCell ref="H63:H67"/>
    <mergeCell ref="H103:H104"/>
    <mergeCell ref="H112:H113"/>
  </mergeCells>
  <printOptions/>
  <pageMargins left="1.5748031496062993" right="0.1968503937007874" top="0.984251968503937" bottom="0.984251968503937" header="0.5118110236220472" footer="0.5118110236220472"/>
  <pageSetup fitToHeight="4" horizontalDpi="600" verticalDpi="600" orientation="portrait" paperSize="9" scale="47" r:id="rId1"/>
  <rowBreaks count="2" manualBreakCount="2">
    <brk id="47" min="1" max="8" man="1"/>
    <brk id="110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2004-01-27T09:29:27Z</cp:lastPrinted>
  <dcterms:created xsi:type="dcterms:W3CDTF">2000-09-18T08:51:07Z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