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</sheets>
  <definedNames>
    <definedName name="_xlnm.Print_Area" localSheetId="0">'Arkusz1'!$A$1:$N$48</definedName>
  </definedNames>
  <calcPr fullCalcOnLoad="1"/>
</workbook>
</file>

<file path=xl/sharedStrings.xml><?xml version="1.0" encoding="utf-8"?>
<sst xmlns="http://schemas.openxmlformats.org/spreadsheetml/2006/main" count="48" uniqueCount="40">
  <si>
    <t>P r z y c h o d y</t>
  </si>
  <si>
    <t>W y d a t k i</t>
  </si>
  <si>
    <t>Dział</t>
  </si>
  <si>
    <t>Wyszczególnienie</t>
  </si>
  <si>
    <t>%  wyk.</t>
  </si>
  <si>
    <t>w tym:  dotacja</t>
  </si>
  <si>
    <t>Oświata i wychowanie</t>
  </si>
  <si>
    <t>Edukacyjna opieka wych.</t>
  </si>
  <si>
    <t>Miejski Ośrodek Sportu i Rekreacji</t>
  </si>
  <si>
    <t>Ochrona zdrowia</t>
  </si>
  <si>
    <t>Środki specjalne</t>
  </si>
  <si>
    <t>Transport i łączność</t>
  </si>
  <si>
    <t xml:space="preserve"> drogi gminne</t>
  </si>
  <si>
    <t>Administracja publiczna</t>
  </si>
  <si>
    <t>Urząd Miasta</t>
  </si>
  <si>
    <t>Publ. Szkoła Podst. Nr 1</t>
  </si>
  <si>
    <t>Publ. Szkoła Podst. Nr 3</t>
  </si>
  <si>
    <t>Publ. Szkoła Podst. Nr 4</t>
  </si>
  <si>
    <t>Publ. Szkoła Podst. Nr 5</t>
  </si>
  <si>
    <t>Publ. Szkoła Podst. Nr 8</t>
  </si>
  <si>
    <t>Publ. Gimnazjum Nr 1</t>
  </si>
  <si>
    <t>Publ. Gimnazjum Nr 3</t>
  </si>
  <si>
    <t>Opieka społeczna</t>
  </si>
  <si>
    <t>Dzienny Dom Pomocy Społecznej</t>
  </si>
  <si>
    <t>Żłobek Miejski Nr 1</t>
  </si>
  <si>
    <t>Żłobek Miejski Nr 2</t>
  </si>
  <si>
    <t xml:space="preserve">      Zał. Nr 6</t>
  </si>
  <si>
    <t>w tym: dotacja     plan  31.12.2002</t>
  </si>
  <si>
    <t>urzędy gmin</t>
  </si>
  <si>
    <t>Zespół Szkół nr 1</t>
  </si>
  <si>
    <t>Przychody</t>
  </si>
  <si>
    <t>Zespół Szkół Nr 1- podst.</t>
  </si>
  <si>
    <t>Zespół Szkół nr 1 - gimnazj.</t>
  </si>
  <si>
    <t>Środki pieniężne na 01.01.2003</t>
  </si>
  <si>
    <t xml:space="preserve">     Plan 31.12.2003   </t>
  </si>
  <si>
    <t>Wykonanie   ogółem  31.12.2003</t>
  </si>
  <si>
    <t>Plan  31.12.2003</t>
  </si>
  <si>
    <t>Wykonanie  31.12.2003</t>
  </si>
  <si>
    <t>Środki pieniężne na 31.12.2003</t>
  </si>
  <si>
    <t xml:space="preserve">3.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</si>
</sst>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/>
    </xf>
    <xf numFmtId="165" fontId="0" fillId="0" borderId="9" xfId="0" applyNumberFormat="1" applyBorder="1" applyAlignment="1">
      <alignment vertical="center"/>
    </xf>
    <xf numFmtId="165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16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4" fontId="1" fillId="0" borderId="14" xfId="0" applyNumberFormat="1" applyFont="1" applyBorder="1" applyAlignment="1">
      <alignment/>
    </xf>
    <xf numFmtId="0" fontId="0" fillId="0" borderId="9" xfId="0" applyBorder="1" applyAlignment="1">
      <alignment vertical="top" wrapText="1"/>
    </xf>
    <xf numFmtId="164" fontId="0" fillId="0" borderId="9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8"/>
  <sheetViews>
    <sheetView tabSelected="1" view="pageBreakPreview" zoomScale="60" workbookViewId="0" topLeftCell="A1">
      <selection activeCell="M10" sqref="M10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22.875" style="0" customWidth="1"/>
    <col min="4" max="4" width="10.625" style="0" customWidth="1"/>
    <col min="5" max="5" width="12.125" style="0" customWidth="1"/>
    <col min="6" max="6" width="11.75390625" style="0" hidden="1" customWidth="1"/>
    <col min="7" max="7" width="11.25390625" style="0" customWidth="1"/>
    <col min="8" max="8" width="7.625" style="0" customWidth="1"/>
    <col min="9" max="9" width="11.25390625" style="0" hidden="1" customWidth="1"/>
    <col min="10" max="10" width="7.375" style="0" hidden="1" customWidth="1"/>
    <col min="11" max="12" width="12.375" style="0" customWidth="1"/>
    <col min="13" max="13" width="7.375" style="0" customWidth="1"/>
    <col min="14" max="14" width="9.875" style="0" customWidth="1"/>
    <col min="15" max="15" width="9.75390625" style="0" customWidth="1"/>
  </cols>
  <sheetData>
    <row r="3" spans="2:14" ht="12.75">
      <c r="B3" s="1"/>
      <c r="C3" s="1"/>
      <c r="D3" s="1"/>
      <c r="E3" s="1"/>
      <c r="L3" s="1"/>
      <c r="N3" s="1"/>
    </row>
    <row r="4" spans="2:27" ht="0.75" customHeight="1" thickBot="1">
      <c r="B4" s="43"/>
      <c r="C4" s="44"/>
      <c r="D4" s="34"/>
      <c r="E4" s="34"/>
      <c r="F4" s="34"/>
      <c r="G4" s="34"/>
      <c r="H4" s="34"/>
      <c r="I4" s="34"/>
      <c r="J4" s="34"/>
      <c r="K4" s="34"/>
      <c r="L4" s="34"/>
      <c r="M4" s="34"/>
      <c r="N4" s="45"/>
      <c r="O4" s="34"/>
      <c r="P4" s="42"/>
      <c r="Q4" s="42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2:27" ht="1.5" customHeight="1" hidden="1" thickBot="1">
      <c r="B5" s="18">
        <v>851</v>
      </c>
      <c r="C5" s="30" t="s">
        <v>9</v>
      </c>
      <c r="D5" s="19">
        <f>SUM(D6)</f>
        <v>0</v>
      </c>
      <c r="E5" s="19">
        <f>SUM(E6)</f>
        <v>0</v>
      </c>
      <c r="F5" s="19">
        <f>SUM(F6)</f>
        <v>0</v>
      </c>
      <c r="G5" s="19">
        <f>SUM(G6)</f>
        <v>0</v>
      </c>
      <c r="H5" s="20" t="e">
        <f>(G5/E5)*100</f>
        <v>#DIV/0!</v>
      </c>
      <c r="I5" s="19">
        <f>SUM(I6)</f>
        <v>0</v>
      </c>
      <c r="J5" s="20" t="e">
        <f>(I5/F5)*100</f>
        <v>#DIV/0!</v>
      </c>
      <c r="K5" s="19">
        <f>SUM(K6)</f>
        <v>0</v>
      </c>
      <c r="L5" s="19">
        <f>SUM(L6)</f>
        <v>0</v>
      </c>
      <c r="M5" s="20" t="e">
        <f>(L5/K5)*100</f>
        <v>#DIV/0!</v>
      </c>
      <c r="N5" s="21">
        <f>SUM(D5+G5-L5)</f>
        <v>0</v>
      </c>
      <c r="O5" s="2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2:27" ht="12.75" customHeight="1" hidden="1" thickBot="1">
      <c r="B6" s="16"/>
      <c r="C6" s="46" t="s">
        <v>8</v>
      </c>
      <c r="D6" s="47"/>
      <c r="E6" s="47"/>
      <c r="F6" s="47"/>
      <c r="G6" s="47"/>
      <c r="H6" s="48"/>
      <c r="I6" s="47"/>
      <c r="J6" s="32"/>
      <c r="K6" s="47"/>
      <c r="L6" s="47"/>
      <c r="M6" s="32"/>
      <c r="N6" s="49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2:27" ht="12.75" customHeight="1">
      <c r="B7" s="15"/>
      <c r="C7" s="50"/>
      <c r="D7" s="51"/>
      <c r="E7" s="51"/>
      <c r="F7" s="51"/>
      <c r="G7" s="51"/>
      <c r="H7" s="52"/>
      <c r="I7" s="51"/>
      <c r="J7" s="52"/>
      <c r="K7" s="51"/>
      <c r="L7" s="51"/>
      <c r="M7" s="52"/>
      <c r="N7" s="51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ht="12.75" customHeight="1">
      <c r="B8" s="15"/>
      <c r="C8" s="50"/>
      <c r="D8" s="51"/>
      <c r="E8" s="51"/>
      <c r="F8" s="51"/>
      <c r="G8" s="51"/>
      <c r="H8" s="52"/>
      <c r="I8" s="51"/>
      <c r="J8" s="52"/>
      <c r="K8" s="51"/>
      <c r="L8" s="51"/>
      <c r="M8" s="52"/>
      <c r="N8" s="51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2:27" ht="12.75" customHeight="1">
      <c r="B9" s="15"/>
      <c r="C9" s="50"/>
      <c r="D9" s="51"/>
      <c r="E9" s="51"/>
      <c r="F9" s="51"/>
      <c r="G9" s="51"/>
      <c r="H9" s="52"/>
      <c r="I9" s="51"/>
      <c r="J9" s="52"/>
      <c r="K9" s="51"/>
      <c r="L9" s="51"/>
      <c r="M9" s="52"/>
      <c r="N9" s="51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ht="12.75" customHeight="1">
      <c r="B10" s="66" t="s">
        <v>39</v>
      </c>
      <c r="C10" s="67" t="s">
        <v>10</v>
      </c>
      <c r="D10" s="51"/>
      <c r="E10" s="51"/>
      <c r="F10" s="51"/>
      <c r="G10" s="51"/>
      <c r="H10" s="52"/>
      <c r="I10" s="51"/>
      <c r="J10" s="52"/>
      <c r="K10" s="51"/>
      <c r="L10" s="51"/>
      <c r="M10" s="52"/>
      <c r="N10" s="1" t="s">
        <v>26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2:27" ht="12.75" customHeight="1" thickBot="1">
      <c r="B11" s="15"/>
      <c r="C11" s="50"/>
      <c r="D11" s="51"/>
      <c r="E11" s="51"/>
      <c r="F11" s="51"/>
      <c r="G11" s="51"/>
      <c r="H11" s="52"/>
      <c r="I11" s="51"/>
      <c r="J11" s="52"/>
      <c r="K11" s="51"/>
      <c r="L11" s="51"/>
      <c r="M11" s="52"/>
      <c r="N11" s="51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2:27" ht="12.75" customHeight="1" thickBot="1">
      <c r="B12" s="2"/>
      <c r="C12" s="2"/>
      <c r="D12" s="2"/>
      <c r="E12" s="3"/>
      <c r="F12" s="4" t="s">
        <v>0</v>
      </c>
      <c r="G12" s="4" t="s">
        <v>30</v>
      </c>
      <c r="H12" s="5"/>
      <c r="I12" s="5"/>
      <c r="J12" s="5"/>
      <c r="K12" s="3"/>
      <c r="L12" s="4" t="s">
        <v>1</v>
      </c>
      <c r="M12" s="4"/>
      <c r="N12" s="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2:27" ht="58.5" customHeight="1" thickBot="1">
      <c r="B13" s="6" t="s">
        <v>2</v>
      </c>
      <c r="C13" s="6" t="s">
        <v>3</v>
      </c>
      <c r="D13" s="7" t="s">
        <v>33</v>
      </c>
      <c r="E13" s="8" t="s">
        <v>34</v>
      </c>
      <c r="F13" s="9" t="s">
        <v>27</v>
      </c>
      <c r="G13" s="9" t="s">
        <v>35</v>
      </c>
      <c r="H13" s="10" t="s">
        <v>4</v>
      </c>
      <c r="I13" s="10" t="s">
        <v>5</v>
      </c>
      <c r="J13" s="10" t="s">
        <v>4</v>
      </c>
      <c r="K13" s="9" t="s">
        <v>36</v>
      </c>
      <c r="L13" s="9" t="s">
        <v>37</v>
      </c>
      <c r="M13" s="9" t="s">
        <v>4</v>
      </c>
      <c r="N13" s="7" t="s">
        <v>38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2:27" ht="12.75" customHeight="1" thickBot="1">
      <c r="B14" s="11">
        <v>1</v>
      </c>
      <c r="C14" s="11">
        <v>2</v>
      </c>
      <c r="D14" s="11">
        <v>3</v>
      </c>
      <c r="E14" s="12">
        <v>4</v>
      </c>
      <c r="F14" s="12">
        <v>5</v>
      </c>
      <c r="G14" s="12">
        <v>5</v>
      </c>
      <c r="H14" s="12">
        <v>6</v>
      </c>
      <c r="I14" s="12">
        <v>8</v>
      </c>
      <c r="J14" s="12">
        <v>9</v>
      </c>
      <c r="K14" s="11">
        <v>7</v>
      </c>
      <c r="L14" s="11">
        <v>8</v>
      </c>
      <c r="M14" s="13">
        <v>9</v>
      </c>
      <c r="N14" s="14">
        <v>10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14" ht="13.5" thickBot="1">
      <c r="B15" s="53"/>
      <c r="C15" s="54" t="s">
        <v>10</v>
      </c>
      <c r="D15" s="55">
        <f>SUM(D17,D20,D23,D26,D37,D42)</f>
        <v>116194</v>
      </c>
      <c r="E15" s="55">
        <f>SUM(E17,E20,E23,E26,E37,E42)</f>
        <v>827131</v>
      </c>
      <c r="F15" s="55">
        <f>SUM(F17,F26,F37,F42)</f>
        <v>0</v>
      </c>
      <c r="G15" s="55">
        <f>SUM(G17,G20,G23,G26,G37,G42)</f>
        <v>706467</v>
      </c>
      <c r="H15" s="56">
        <f>(G15/E15)*100</f>
        <v>85.41174251720707</v>
      </c>
      <c r="I15" s="55">
        <f>SUM(I17,I20,I26,I37,I42)</f>
        <v>0</v>
      </c>
      <c r="J15" s="56">
        <v>0</v>
      </c>
      <c r="K15" s="55">
        <f>SUM(K17,K20,K23,K26,K37,K42)</f>
        <v>861398</v>
      </c>
      <c r="L15" s="55">
        <f>SUM(L17,L20,L23,L26,L37,L42)</f>
        <v>719708</v>
      </c>
      <c r="M15" s="56">
        <f>(L15/K15)*100</f>
        <v>83.55115753693416</v>
      </c>
      <c r="N15" s="57">
        <f>SUM(D15+G15-L15)</f>
        <v>102953</v>
      </c>
    </row>
    <row r="16" spans="2:14" ht="12.75">
      <c r="B16" s="16"/>
      <c r="C16" s="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</row>
    <row r="17" spans="2:14" ht="12.75">
      <c r="B17" s="18">
        <v>600</v>
      </c>
      <c r="C17" s="18" t="s">
        <v>11</v>
      </c>
      <c r="D17" s="19">
        <f>SUM(D18)</f>
        <v>28790</v>
      </c>
      <c r="E17" s="19">
        <f>SUM(E18)</f>
        <v>75000</v>
      </c>
      <c r="F17" s="19">
        <f>SUM(F18)</f>
        <v>0</v>
      </c>
      <c r="G17" s="19">
        <f>SUM(G18)</f>
        <v>70903</v>
      </c>
      <c r="H17" s="20">
        <f>(G17/E17)*100</f>
        <v>94.53733333333332</v>
      </c>
      <c r="I17" s="19">
        <f>SUM(I18)</f>
        <v>0</v>
      </c>
      <c r="J17" s="29">
        <v>0</v>
      </c>
      <c r="K17" s="19">
        <f>SUM(K18)</f>
        <v>103790</v>
      </c>
      <c r="L17" s="19">
        <f>SUM(L18)</f>
        <v>90785</v>
      </c>
      <c r="M17" s="29">
        <f>(L17/K17)*100</f>
        <v>87.46989112631275</v>
      </c>
      <c r="N17" s="21">
        <f>SUM(D17+G17-L17)</f>
        <v>8908</v>
      </c>
    </row>
    <row r="18" spans="2:14" ht="12.75">
      <c r="B18" s="27"/>
      <c r="C18" s="27" t="s">
        <v>12</v>
      </c>
      <c r="D18" s="28">
        <v>28790</v>
      </c>
      <c r="E18" s="28">
        <v>75000</v>
      </c>
      <c r="F18" s="28"/>
      <c r="G18" s="28">
        <v>70903</v>
      </c>
      <c r="H18" s="60">
        <f>(G18/E18)*100</f>
        <v>94.53733333333332</v>
      </c>
      <c r="I18" s="28"/>
      <c r="J18" s="33"/>
      <c r="K18" s="28">
        <v>103790</v>
      </c>
      <c r="L18" s="28">
        <v>90785</v>
      </c>
      <c r="M18" s="29">
        <f>(L18/K18)*100</f>
        <v>87.46989112631275</v>
      </c>
      <c r="N18" s="36">
        <f>SUM(D18+G18-L18)</f>
        <v>8908</v>
      </c>
    </row>
    <row r="19" spans="2:14" ht="12.75">
      <c r="B19" s="16"/>
      <c r="C19" s="16"/>
      <c r="D19" s="22"/>
      <c r="E19" s="22"/>
      <c r="F19" s="22"/>
      <c r="G19" s="22"/>
      <c r="H19" s="23"/>
      <c r="I19" s="22"/>
      <c r="J19" s="23"/>
      <c r="K19" s="22"/>
      <c r="L19" s="22"/>
      <c r="M19" s="23"/>
      <c r="N19" s="24"/>
    </row>
    <row r="20" spans="2:14" ht="12.75">
      <c r="B20" s="18">
        <v>750</v>
      </c>
      <c r="C20" s="18" t="s">
        <v>13</v>
      </c>
      <c r="D20" s="19">
        <f>SUM(D21)</f>
        <v>25000</v>
      </c>
      <c r="E20" s="19">
        <f>SUM(E21)</f>
        <v>0</v>
      </c>
      <c r="F20" s="19">
        <f>SUM(F21)</f>
        <v>0</v>
      </c>
      <c r="G20" s="19">
        <f>SUM(G21)</f>
        <v>0</v>
      </c>
      <c r="H20" s="20">
        <v>0</v>
      </c>
      <c r="I20" s="19">
        <f>SUM(I21)</f>
        <v>0</v>
      </c>
      <c r="J20" s="29">
        <v>0</v>
      </c>
      <c r="K20" s="19">
        <f>SUM(K21)</f>
        <v>0</v>
      </c>
      <c r="L20" s="19">
        <f>SUM(L21)</f>
        <v>0</v>
      </c>
      <c r="M20" s="29">
        <v>0</v>
      </c>
      <c r="N20" s="21">
        <f>SUM(D20+G20-L20)</f>
        <v>25000</v>
      </c>
    </row>
    <row r="21" spans="2:14" ht="12.75">
      <c r="B21" s="27"/>
      <c r="C21" s="27" t="s">
        <v>28</v>
      </c>
      <c r="D21" s="28">
        <v>25000</v>
      </c>
      <c r="E21" s="28">
        <v>0</v>
      </c>
      <c r="F21" s="28"/>
      <c r="G21" s="28">
        <v>0</v>
      </c>
      <c r="H21" s="60">
        <v>0</v>
      </c>
      <c r="I21" s="28"/>
      <c r="J21" s="33"/>
      <c r="K21" s="28">
        <v>0</v>
      </c>
      <c r="L21" s="28">
        <v>0</v>
      </c>
      <c r="M21" s="29">
        <v>0</v>
      </c>
      <c r="N21" s="36">
        <f>SUM(D21+G21-L21)</f>
        <v>25000</v>
      </c>
    </row>
    <row r="22" spans="2:14" ht="13.5" customHeight="1">
      <c r="B22" s="16"/>
      <c r="C22" s="16"/>
      <c r="D22" s="22"/>
      <c r="E22" s="22"/>
      <c r="F22" s="59"/>
      <c r="G22" s="59"/>
      <c r="H22" s="59"/>
      <c r="I22" s="59"/>
      <c r="J22" s="59"/>
      <c r="K22" s="22"/>
      <c r="L22" s="22"/>
      <c r="M22" s="22"/>
      <c r="N22" s="24"/>
    </row>
    <row r="23" spans="2:14" ht="12.75" hidden="1">
      <c r="B23" s="18">
        <v>750</v>
      </c>
      <c r="C23" s="18" t="s">
        <v>13</v>
      </c>
      <c r="D23" s="19">
        <f>SUM(D24)</f>
        <v>0</v>
      </c>
      <c r="E23" s="19">
        <f>SUM(E24)</f>
        <v>0</v>
      </c>
      <c r="F23" s="19">
        <f>SUM(F24)</f>
        <v>0</v>
      </c>
      <c r="G23" s="19">
        <f>SUM(G24)</f>
        <v>0</v>
      </c>
      <c r="H23" s="20" t="e">
        <f>(G23/E23)*100</f>
        <v>#DIV/0!</v>
      </c>
      <c r="I23" s="19">
        <f>SUM(I24)</f>
        <v>0</v>
      </c>
      <c r="J23" s="20">
        <f>SUM(J24)</f>
        <v>0</v>
      </c>
      <c r="K23" s="19">
        <f>SUM(K24)</f>
        <v>0</v>
      </c>
      <c r="L23" s="19">
        <f>SUM(L24)</f>
        <v>0</v>
      </c>
      <c r="M23" s="25" t="e">
        <f>(L23/K23)*100</f>
        <v>#DIV/0!</v>
      </c>
      <c r="N23" s="21">
        <f>SUM(N24)</f>
        <v>0</v>
      </c>
    </row>
    <row r="24" spans="2:14" ht="12.75" hidden="1">
      <c r="B24" s="16"/>
      <c r="C24" s="16" t="s">
        <v>14</v>
      </c>
      <c r="D24" s="22"/>
      <c r="E24" s="22"/>
      <c r="F24" s="22"/>
      <c r="G24" s="22"/>
      <c r="H24" s="23"/>
      <c r="I24" s="22"/>
      <c r="J24" s="23"/>
      <c r="K24" s="22"/>
      <c r="L24" s="22"/>
      <c r="M24" s="23"/>
      <c r="N24" s="24"/>
    </row>
    <row r="25" spans="2:14" ht="12.75" hidden="1">
      <c r="B25" s="16"/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</row>
    <row r="26" spans="2:14" ht="12.75">
      <c r="B26" s="18">
        <v>801</v>
      </c>
      <c r="C26" s="18" t="s">
        <v>6</v>
      </c>
      <c r="D26" s="19">
        <f>SUM(D27:D35)</f>
        <v>30162</v>
      </c>
      <c r="E26" s="19">
        <f>SUM(E27:E35)</f>
        <v>197161</v>
      </c>
      <c r="F26" s="19">
        <f>SUM(F27:F35)</f>
        <v>0</v>
      </c>
      <c r="G26" s="19">
        <f>SUM(G27:G35)</f>
        <v>196144</v>
      </c>
      <c r="H26" s="20">
        <f>(G26/E26)*100</f>
        <v>99.48417790536668</v>
      </c>
      <c r="I26" s="21">
        <f>SUM(I27:I35)</f>
        <v>0</v>
      </c>
      <c r="J26" s="20">
        <v>0</v>
      </c>
      <c r="K26" s="19">
        <f>SUM(K27:K35)</f>
        <v>176296</v>
      </c>
      <c r="L26" s="19">
        <f>SUM(L27:L35)</f>
        <v>165989</v>
      </c>
      <c r="M26" s="20">
        <f>(L26/K26)*100</f>
        <v>94.15358261106321</v>
      </c>
      <c r="N26" s="21">
        <f>SUM(D26+G26-L26)</f>
        <v>60317</v>
      </c>
    </row>
    <row r="27" spans="2:14" ht="12.75">
      <c r="B27" s="16"/>
      <c r="C27" s="16" t="s">
        <v>15</v>
      </c>
      <c r="D27" s="22">
        <v>315</v>
      </c>
      <c r="E27" s="59">
        <v>18358</v>
      </c>
      <c r="F27" s="22">
        <v>0</v>
      </c>
      <c r="G27" s="22">
        <v>18358</v>
      </c>
      <c r="H27" s="61">
        <f>(G27/E27)*100</f>
        <v>100</v>
      </c>
      <c r="I27" s="62">
        <v>0</v>
      </c>
      <c r="J27" s="23">
        <v>0</v>
      </c>
      <c r="K27" s="22">
        <v>14449</v>
      </c>
      <c r="L27" s="22">
        <v>14449</v>
      </c>
      <c r="M27" s="61">
        <f>(L27/K27)*100</f>
        <v>100</v>
      </c>
      <c r="N27" s="63">
        <f>SUM(D27+G27-L27)</f>
        <v>4224</v>
      </c>
    </row>
    <row r="28" spans="2:14" ht="12" customHeight="1">
      <c r="B28" s="16"/>
      <c r="C28" s="17" t="s">
        <v>16</v>
      </c>
      <c r="D28" s="24">
        <v>10689</v>
      </c>
      <c r="E28" s="24">
        <v>20412</v>
      </c>
      <c r="F28" s="24">
        <v>0</v>
      </c>
      <c r="G28" s="24">
        <v>20412</v>
      </c>
      <c r="H28" s="61">
        <f>(G28/E28)*100</f>
        <v>100</v>
      </c>
      <c r="I28" s="35">
        <v>0</v>
      </c>
      <c r="J28" s="58">
        <v>0</v>
      </c>
      <c r="K28" s="24">
        <v>26940</v>
      </c>
      <c r="L28" s="24">
        <v>26940</v>
      </c>
      <c r="M28" s="61">
        <f>(L28/K28)*100</f>
        <v>100</v>
      </c>
      <c r="N28" s="35">
        <f>SUM(D28+G28-L28)</f>
        <v>4161</v>
      </c>
    </row>
    <row r="29" spans="2:14" ht="12.75" hidden="1">
      <c r="B29" s="16"/>
      <c r="C29" s="16" t="s">
        <v>17</v>
      </c>
      <c r="D29" s="22"/>
      <c r="E29" s="22"/>
      <c r="F29" s="22"/>
      <c r="G29" s="22"/>
      <c r="H29" s="23"/>
      <c r="I29" s="35"/>
      <c r="J29" s="23"/>
      <c r="K29" s="22"/>
      <c r="L29" s="22"/>
      <c r="M29" s="58"/>
      <c r="N29" s="64"/>
    </row>
    <row r="30" spans="2:14" ht="12.75">
      <c r="B30" s="16"/>
      <c r="C30" s="16" t="s">
        <v>18</v>
      </c>
      <c r="D30" s="22">
        <v>763</v>
      </c>
      <c r="E30" s="22">
        <v>32100</v>
      </c>
      <c r="F30" s="22">
        <v>0</v>
      </c>
      <c r="G30" s="22">
        <v>31625</v>
      </c>
      <c r="H30" s="61">
        <f aca="true" t="shared" si="0" ref="H30:H35">(G30/E30)*100</f>
        <v>98.5202492211838</v>
      </c>
      <c r="I30" s="35">
        <v>0</v>
      </c>
      <c r="J30" s="23">
        <v>0</v>
      </c>
      <c r="K30" s="22">
        <v>32300</v>
      </c>
      <c r="L30" s="22">
        <v>32151</v>
      </c>
      <c r="M30" s="61">
        <f aca="true" t="shared" si="1" ref="M30:M35">(L30/K30)*100</f>
        <v>99.53869969040248</v>
      </c>
      <c r="N30" s="63">
        <f aca="true" t="shared" si="2" ref="N30:N35">SUM(D30+G30-L30)</f>
        <v>237</v>
      </c>
    </row>
    <row r="31" spans="2:14" ht="12.75">
      <c r="B31" s="16"/>
      <c r="C31" s="16" t="s">
        <v>19</v>
      </c>
      <c r="D31" s="22">
        <v>5769</v>
      </c>
      <c r="E31" s="22">
        <v>13626</v>
      </c>
      <c r="F31" s="22">
        <v>0</v>
      </c>
      <c r="G31" s="22">
        <v>13626</v>
      </c>
      <c r="H31" s="61">
        <f t="shared" si="0"/>
        <v>100</v>
      </c>
      <c r="I31" s="35">
        <v>0</v>
      </c>
      <c r="J31" s="23">
        <v>0</v>
      </c>
      <c r="K31" s="22">
        <v>18672</v>
      </c>
      <c r="L31" s="22">
        <v>18672</v>
      </c>
      <c r="M31" s="61">
        <f t="shared" si="1"/>
        <v>100</v>
      </c>
      <c r="N31" s="63">
        <f t="shared" si="2"/>
        <v>723</v>
      </c>
    </row>
    <row r="32" spans="2:14" ht="12.75">
      <c r="B32" s="16"/>
      <c r="C32" s="16" t="s">
        <v>31</v>
      </c>
      <c r="D32" s="22">
        <v>2648</v>
      </c>
      <c r="E32" s="22">
        <v>48670</v>
      </c>
      <c r="F32" s="22">
        <v>0</v>
      </c>
      <c r="G32" s="22">
        <v>48671</v>
      </c>
      <c r="H32" s="61">
        <f t="shared" si="0"/>
        <v>100.00205465379084</v>
      </c>
      <c r="I32" s="35">
        <v>0</v>
      </c>
      <c r="J32" s="23">
        <v>0</v>
      </c>
      <c r="K32" s="22">
        <v>16469</v>
      </c>
      <c r="L32" s="22">
        <v>16469</v>
      </c>
      <c r="M32" s="61">
        <f t="shared" si="1"/>
        <v>100</v>
      </c>
      <c r="N32" s="63">
        <f t="shared" si="2"/>
        <v>34850</v>
      </c>
    </row>
    <row r="33" spans="2:14" ht="12.75">
      <c r="B33" s="16"/>
      <c r="C33" s="16" t="s">
        <v>32</v>
      </c>
      <c r="D33" s="22">
        <v>1006</v>
      </c>
      <c r="E33" s="22">
        <v>3263</v>
      </c>
      <c r="F33" s="22"/>
      <c r="G33" s="22">
        <v>3263</v>
      </c>
      <c r="H33" s="61">
        <f t="shared" si="0"/>
        <v>100</v>
      </c>
      <c r="I33" s="35"/>
      <c r="J33" s="23"/>
      <c r="K33" s="22">
        <v>3162</v>
      </c>
      <c r="L33" s="22">
        <v>3162</v>
      </c>
      <c r="M33" s="61">
        <f t="shared" si="1"/>
        <v>100</v>
      </c>
      <c r="N33" s="63">
        <f t="shared" si="2"/>
        <v>1107</v>
      </c>
    </row>
    <row r="34" spans="2:14" ht="12.75">
      <c r="B34" s="16"/>
      <c r="C34" s="16" t="s">
        <v>20</v>
      </c>
      <c r="D34" s="22">
        <v>47</v>
      </c>
      <c r="E34" s="22">
        <v>42732</v>
      </c>
      <c r="F34" s="22">
        <v>0</v>
      </c>
      <c r="G34" s="22">
        <v>42731</v>
      </c>
      <c r="H34" s="61">
        <f t="shared" si="0"/>
        <v>99.99765983338014</v>
      </c>
      <c r="I34" s="35">
        <v>0</v>
      </c>
      <c r="J34" s="23">
        <v>0</v>
      </c>
      <c r="K34" s="22">
        <v>37379</v>
      </c>
      <c r="L34" s="22">
        <v>37378</v>
      </c>
      <c r="M34" s="61">
        <f t="shared" si="1"/>
        <v>99.99732470103534</v>
      </c>
      <c r="N34" s="63">
        <f t="shared" si="2"/>
        <v>5400</v>
      </c>
    </row>
    <row r="35" spans="2:14" ht="12.75">
      <c r="B35" s="17"/>
      <c r="C35" s="17" t="s">
        <v>21</v>
      </c>
      <c r="D35" s="24">
        <v>8925</v>
      </c>
      <c r="E35" s="24">
        <v>18000</v>
      </c>
      <c r="F35" s="24">
        <v>0</v>
      </c>
      <c r="G35" s="24">
        <v>17458</v>
      </c>
      <c r="H35" s="61">
        <f t="shared" si="0"/>
        <v>96.9888888888889</v>
      </c>
      <c r="I35" s="35">
        <v>0</v>
      </c>
      <c r="J35" s="58">
        <v>0</v>
      </c>
      <c r="K35" s="24">
        <v>26925</v>
      </c>
      <c r="L35" s="22">
        <v>16768</v>
      </c>
      <c r="M35" s="61">
        <f t="shared" si="1"/>
        <v>62.27669452181988</v>
      </c>
      <c r="N35" s="63">
        <f t="shared" si="2"/>
        <v>9615</v>
      </c>
    </row>
    <row r="36" spans="2:14" ht="12.75">
      <c r="B36" s="16"/>
      <c r="C36" s="1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</row>
    <row r="37" spans="2:14" ht="12.75">
      <c r="B37" s="18">
        <v>853</v>
      </c>
      <c r="C37" s="18" t="s">
        <v>22</v>
      </c>
      <c r="D37" s="19">
        <f>SUM(D38:D40)</f>
        <v>2000</v>
      </c>
      <c r="E37" s="19">
        <f>SUM(E38:E40)</f>
        <v>372518</v>
      </c>
      <c r="F37" s="19">
        <f>SUM(F38:F40)</f>
        <v>0</v>
      </c>
      <c r="G37" s="19">
        <f>SUM(G38:G40)</f>
        <v>256968</v>
      </c>
      <c r="H37" s="20">
        <f>(G37/E37)*100</f>
        <v>68.98136465888896</v>
      </c>
      <c r="I37" s="19">
        <f>SUM(I38:I40)</f>
        <v>0</v>
      </c>
      <c r="J37" s="20">
        <v>0</v>
      </c>
      <c r="K37" s="19">
        <f>SUM(K38:K40)</f>
        <v>372764</v>
      </c>
      <c r="L37" s="19">
        <f>SUM(L38:L40)</f>
        <v>254386</v>
      </c>
      <c r="M37" s="20">
        <f>(L37/K37)*100</f>
        <v>68.24317798929081</v>
      </c>
      <c r="N37" s="21">
        <f>SUM(D37+G37-L37)</f>
        <v>4582</v>
      </c>
    </row>
    <row r="38" spans="2:14" ht="25.5">
      <c r="B38" s="37"/>
      <c r="C38" s="38" t="s">
        <v>23</v>
      </c>
      <c r="D38" s="39">
        <v>246</v>
      </c>
      <c r="E38" s="39">
        <v>200150</v>
      </c>
      <c r="F38" s="39">
        <v>0</v>
      </c>
      <c r="G38" s="39">
        <v>166739</v>
      </c>
      <c r="H38" s="61">
        <f>(G38/E38)*100</f>
        <v>83.30701973519861</v>
      </c>
      <c r="I38" s="65">
        <v>0</v>
      </c>
      <c r="J38" s="23">
        <v>0</v>
      </c>
      <c r="K38" s="39">
        <v>200396</v>
      </c>
      <c r="L38" s="39">
        <v>166985</v>
      </c>
      <c r="M38" s="61">
        <f>(L38/K38)*100</f>
        <v>83.32751152717618</v>
      </c>
      <c r="N38" s="63">
        <f>SUM(D38+G38-L38)</f>
        <v>0</v>
      </c>
    </row>
    <row r="39" spans="2:14" ht="12.75">
      <c r="B39" s="37"/>
      <c r="C39" s="40" t="s">
        <v>24</v>
      </c>
      <c r="D39" s="39">
        <v>1754</v>
      </c>
      <c r="E39" s="39">
        <v>102300</v>
      </c>
      <c r="F39" s="39">
        <v>0</v>
      </c>
      <c r="G39" s="39">
        <v>73143</v>
      </c>
      <c r="H39" s="61">
        <f>(G39/E39)*100</f>
        <v>71.49853372434018</v>
      </c>
      <c r="I39" s="39">
        <v>0</v>
      </c>
      <c r="J39" s="23">
        <v>0</v>
      </c>
      <c r="K39" s="39">
        <v>102300</v>
      </c>
      <c r="L39" s="39">
        <v>70315</v>
      </c>
      <c r="M39" s="61">
        <f>(L39/K39)*100</f>
        <v>68.73411534701857</v>
      </c>
      <c r="N39" s="35">
        <f>SUM(D39+G39-L39)</f>
        <v>4582</v>
      </c>
    </row>
    <row r="40" spans="2:14" ht="12.75">
      <c r="B40" s="27"/>
      <c r="C40" s="27" t="s">
        <v>25</v>
      </c>
      <c r="D40" s="28">
        <v>0</v>
      </c>
      <c r="E40" s="28">
        <v>70068</v>
      </c>
      <c r="F40" s="28">
        <v>0</v>
      </c>
      <c r="G40" s="28">
        <v>17086</v>
      </c>
      <c r="H40" s="60">
        <f>(G40/E40)*100</f>
        <v>24.38488325626534</v>
      </c>
      <c r="I40" s="28">
        <v>0</v>
      </c>
      <c r="J40" s="29">
        <v>0</v>
      </c>
      <c r="K40" s="28">
        <v>70068</v>
      </c>
      <c r="L40" s="28">
        <v>17086</v>
      </c>
      <c r="M40" s="60">
        <f>(L40/K40)*100</f>
        <v>24.38488325626534</v>
      </c>
      <c r="N40" s="36">
        <f>SUM(D40+G40-L40)</f>
        <v>0</v>
      </c>
    </row>
    <row r="41" spans="2:14" ht="12.75">
      <c r="B41" s="16"/>
      <c r="C41" s="1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4"/>
    </row>
    <row r="42" spans="2:14" ht="12.75">
      <c r="B42" s="18">
        <v>854</v>
      </c>
      <c r="C42" s="18" t="s">
        <v>7</v>
      </c>
      <c r="D42" s="19">
        <f>SUM(D43:D47)</f>
        <v>30242</v>
      </c>
      <c r="E42" s="19">
        <f>SUM(E43:E47)</f>
        <v>182452</v>
      </c>
      <c r="F42" s="19">
        <f>SUM(F43:F47)</f>
        <v>0</v>
      </c>
      <c r="G42" s="19">
        <f>SUM(G43:G47)</f>
        <v>182452</v>
      </c>
      <c r="H42" s="20">
        <f>(G42/E42)*100</f>
        <v>100</v>
      </c>
      <c r="I42" s="19">
        <f>SUM(I43:I45)</f>
        <v>0</v>
      </c>
      <c r="J42" s="20">
        <v>0</v>
      </c>
      <c r="K42" s="19">
        <f>SUM(K43:K47)</f>
        <v>208548</v>
      </c>
      <c r="L42" s="19">
        <f>SUM(L43:L47)</f>
        <v>208548</v>
      </c>
      <c r="M42" s="25">
        <f>(L42/K42)*100</f>
        <v>100</v>
      </c>
      <c r="N42" s="21">
        <f>SUM(D42+G42-L42)</f>
        <v>4146</v>
      </c>
    </row>
    <row r="43" spans="2:14" ht="12.75">
      <c r="B43" s="16"/>
      <c r="C43" s="16" t="s">
        <v>15</v>
      </c>
      <c r="D43" s="22">
        <v>152</v>
      </c>
      <c r="E43" s="22">
        <v>33515</v>
      </c>
      <c r="F43" s="22">
        <v>0</v>
      </c>
      <c r="G43" s="22">
        <v>33515</v>
      </c>
      <c r="H43" s="61">
        <f>(G43/E43)*100</f>
        <v>100</v>
      </c>
      <c r="I43" s="22">
        <v>0</v>
      </c>
      <c r="J43" s="23">
        <v>0</v>
      </c>
      <c r="K43" s="22">
        <v>33668</v>
      </c>
      <c r="L43" s="22">
        <v>33668</v>
      </c>
      <c r="M43" s="61">
        <f>(L43/K43)*100</f>
        <v>100</v>
      </c>
      <c r="N43" s="35">
        <f>SUM(D43+G43-L43)</f>
        <v>-1</v>
      </c>
    </row>
    <row r="44" spans="2:14" ht="12.75">
      <c r="B44" s="16"/>
      <c r="C44" s="17" t="s">
        <v>16</v>
      </c>
      <c r="D44" s="24">
        <v>3168</v>
      </c>
      <c r="E44" s="24">
        <v>60431</v>
      </c>
      <c r="F44" s="24">
        <v>0</v>
      </c>
      <c r="G44" s="24">
        <v>60431</v>
      </c>
      <c r="H44" s="61">
        <f>(G44/E44)*100</f>
        <v>100</v>
      </c>
      <c r="I44" s="24">
        <v>0</v>
      </c>
      <c r="J44" s="58">
        <v>0</v>
      </c>
      <c r="K44" s="24">
        <v>59452</v>
      </c>
      <c r="L44" s="24">
        <v>59452</v>
      </c>
      <c r="M44" s="61">
        <f>(L44/K44)*100</f>
        <v>100</v>
      </c>
      <c r="N44" s="35">
        <f>SUM(D44+G44-L44)</f>
        <v>4147</v>
      </c>
    </row>
    <row r="45" spans="2:14" ht="25.5" customHeight="1" hidden="1">
      <c r="B45" s="16"/>
      <c r="C45" s="16" t="s">
        <v>17</v>
      </c>
      <c r="D45" s="22"/>
      <c r="E45" s="22"/>
      <c r="F45" s="22"/>
      <c r="G45" s="22"/>
      <c r="H45" s="23"/>
      <c r="I45" s="22"/>
      <c r="J45" s="23"/>
      <c r="K45" s="22"/>
      <c r="L45" s="22"/>
      <c r="M45" s="23"/>
      <c r="N45" s="24"/>
    </row>
    <row r="46" spans="2:14" ht="12.75">
      <c r="B46" s="16"/>
      <c r="C46" s="16" t="s">
        <v>29</v>
      </c>
      <c r="D46" s="22">
        <v>26203</v>
      </c>
      <c r="E46" s="22">
        <v>88506</v>
      </c>
      <c r="F46" s="22">
        <v>0</v>
      </c>
      <c r="G46" s="22">
        <v>88506</v>
      </c>
      <c r="H46" s="61">
        <f>(G46/E46)*100</f>
        <v>100</v>
      </c>
      <c r="I46" s="22">
        <v>0</v>
      </c>
      <c r="J46" s="23">
        <v>0</v>
      </c>
      <c r="K46" s="22">
        <v>114709</v>
      </c>
      <c r="L46" s="22">
        <v>114709</v>
      </c>
      <c r="M46" s="61">
        <f>(L46/K46)*100</f>
        <v>100</v>
      </c>
      <c r="N46" s="35">
        <f>SUM(D46+G46-L46)</f>
        <v>0</v>
      </c>
    </row>
    <row r="47" spans="2:14" ht="12.75">
      <c r="B47" s="16"/>
      <c r="C47" s="17" t="s">
        <v>21</v>
      </c>
      <c r="D47" s="26">
        <v>719</v>
      </c>
      <c r="E47" s="22">
        <v>0</v>
      </c>
      <c r="F47" s="22">
        <v>0</v>
      </c>
      <c r="G47" s="22">
        <v>0</v>
      </c>
      <c r="H47" s="61">
        <v>0</v>
      </c>
      <c r="I47" s="22">
        <v>0</v>
      </c>
      <c r="J47" s="23">
        <v>0</v>
      </c>
      <c r="K47" s="22">
        <v>719</v>
      </c>
      <c r="L47" s="22">
        <v>719</v>
      </c>
      <c r="M47" s="61">
        <f>(L47/K47)*100</f>
        <v>100</v>
      </c>
      <c r="N47" s="35">
        <f>SUM(D47+G47-L47)</f>
        <v>0</v>
      </c>
    </row>
    <row r="48" spans="2:14" ht="13.5" thickBo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41"/>
    </row>
    <row r="49" ht="13.5" thickTop="1"/>
  </sheetData>
  <printOptions/>
  <pageMargins left="0.75" right="0.75" top="1" bottom="1" header="0.5" footer="0.5"/>
  <pageSetup horizontalDpi="600" verticalDpi="600" orientation="landscape" pageOrder="overThenDown" paperSize="9" scale="69" r:id="rId1"/>
  <rowBreaks count="1" manualBreakCount="1">
    <brk id="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2004-03-30T08:02:01Z</cp:lastPrinted>
  <dcterms:created xsi:type="dcterms:W3CDTF">2002-07-11T11:18:34Z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