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'Arkusz1'!$A$1:$G$300</definedName>
  </definedNames>
  <calcPr fullCalcOnLoad="1"/>
</workbook>
</file>

<file path=xl/sharedStrings.xml><?xml version="1.0" encoding="utf-8"?>
<sst xmlns="http://schemas.openxmlformats.org/spreadsheetml/2006/main" count="231" uniqueCount="116">
  <si>
    <t>Dział</t>
  </si>
  <si>
    <t>rozdział</t>
  </si>
  <si>
    <t xml:space="preserve"> </t>
  </si>
  <si>
    <t>Wyszczególnienie</t>
  </si>
  <si>
    <t>Plan</t>
  </si>
  <si>
    <t>O10</t>
  </si>
  <si>
    <t>Rolnictwo i łowiectwo</t>
  </si>
  <si>
    <t>O1095</t>
  </si>
  <si>
    <t>Pozostała działalność</t>
  </si>
  <si>
    <t>wydatki bieżące</t>
  </si>
  <si>
    <t>Transport i łączność</t>
  </si>
  <si>
    <t>Lokalny transport zbiorowy</t>
  </si>
  <si>
    <t>w tym: zakup towarów i usług</t>
  </si>
  <si>
    <t>Drogi publiczne gminne</t>
  </si>
  <si>
    <t>w tym: zakupy towarów i usług</t>
  </si>
  <si>
    <t>Gospodarka mieszkaniowa</t>
  </si>
  <si>
    <t>Zakłady gosp.mieszkaniowej</t>
  </si>
  <si>
    <t>w tym : zakupy towarów i usług</t>
  </si>
  <si>
    <t>wydatki majątkowe</t>
  </si>
  <si>
    <t>gosp.gruntami i nieruchomościami</t>
  </si>
  <si>
    <t>wydatki  bieżące</t>
  </si>
  <si>
    <t>pozostała działalność</t>
  </si>
  <si>
    <t>Działalność usługowa</t>
  </si>
  <si>
    <t>plany zagosp.przestrzennego</t>
  </si>
  <si>
    <t>w tym: zakupy towarów i uslug</t>
  </si>
  <si>
    <t>Administracja publiczna</t>
  </si>
  <si>
    <t>urzędy wojewódzkie</t>
  </si>
  <si>
    <t>w tym: wynagrodzenia i pochodne od wynagrodzeń</t>
  </si>
  <si>
    <t>rada miasta</t>
  </si>
  <si>
    <t>w tym: inne świadczenia na rzecz osób fiz.</t>
  </si>
  <si>
    <t>zakupy towarów i usług</t>
  </si>
  <si>
    <t>urząd miasta</t>
  </si>
  <si>
    <t>w tym: inne wydatki związane z funkcj. jst</t>
  </si>
  <si>
    <t>zakupy  towarów i usług</t>
  </si>
  <si>
    <t>Urzędy naczelnych organów władzy państ.,kontroli i ochrony prawa oraz sądownictwa</t>
  </si>
  <si>
    <t>urzędy naczelnych org.władzy państ.,kontroli ...</t>
  </si>
  <si>
    <t>komendy powiatowe Policji</t>
  </si>
  <si>
    <t>w tym:  dotacje</t>
  </si>
  <si>
    <t>obrona cywilna</t>
  </si>
  <si>
    <t>Straż Miejska</t>
  </si>
  <si>
    <t>zakupy towarów  i usług</t>
  </si>
  <si>
    <t>Bezpieczeństwo publiczne i ochrona p.poż.</t>
  </si>
  <si>
    <t>Obsługa długu publicznego</t>
  </si>
  <si>
    <t>obsługa papierów wart., kredytów i pożyczek jst</t>
  </si>
  <si>
    <t xml:space="preserve">wydatki na obsługę długu </t>
  </si>
  <si>
    <t>Różne rozliczenia</t>
  </si>
  <si>
    <t>rezerwy ogólne i celowe</t>
  </si>
  <si>
    <t>w tym: rezerwa ogólna</t>
  </si>
  <si>
    <t>rezerwa celowa</t>
  </si>
  <si>
    <t>Oświata i wychowanie</t>
  </si>
  <si>
    <t>szkoły podstawowe</t>
  </si>
  <si>
    <t>w tym: dotacje</t>
  </si>
  <si>
    <t>gimnazja</t>
  </si>
  <si>
    <t>Ochrona zdrowia</t>
  </si>
  <si>
    <t>przeciwdziałanie alkoholizmowi</t>
  </si>
  <si>
    <t>Opieka społeczna</t>
  </si>
  <si>
    <t>domy pomocy społecznej</t>
  </si>
  <si>
    <t>żłobki</t>
  </si>
  <si>
    <t>w tym: świadczenia na rzecz osób  fizycznych</t>
  </si>
  <si>
    <t>dodatki mieszkaniowe</t>
  </si>
  <si>
    <t>w tym: świadczenia na rzecz osób fizycznych</t>
  </si>
  <si>
    <t>zasiłki rodzinne,pielęgnacyjne i wychowawcze</t>
  </si>
  <si>
    <t>ośrodki pomocy społecznej</t>
  </si>
  <si>
    <t xml:space="preserve">wydatki bieżące </t>
  </si>
  <si>
    <t>usługi opiekuńcze i specjalistyczne usługi opiekuń.</t>
  </si>
  <si>
    <t xml:space="preserve">Edukacyjna opieka wychowawcza </t>
  </si>
  <si>
    <t>świetlice szkolne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</si>
  <si>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</si>
  <si>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</si>
  <si>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</si>
  <si>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</si>
  <si>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</si>
  <si>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</si>
  <si>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Kultura i ochrona dziedzictwa naodowego</t>
  </si>
  <si>
    <t>domy i ośrodki kultury, świetlice i kluby</t>
  </si>
  <si>
    <t>biblioteki</t>
  </si>
  <si>
    <t>Kultura fizyczna i sport</t>
  </si>
  <si>
    <t>obiekty sportowe</t>
  </si>
  <si>
    <t>zadania w zakresie kultury fizycznej i sportu</t>
  </si>
  <si>
    <t>R a z e m      w y d a t k i</t>
  </si>
  <si>
    <t>Zał. Nr 3</t>
  </si>
  <si>
    <t>w tym:zakupy towarów i usług</t>
  </si>
  <si>
    <t>rozliczenia z tyt. poręczeń i gwarancji .....</t>
  </si>
  <si>
    <t>wydatki  na poręczenie</t>
  </si>
  <si>
    <t>składki na ubezpieczenia zdrowotne....</t>
  </si>
  <si>
    <t>zasiłki i pomoc w naturze oraz składki na ubezp. Społeczne</t>
  </si>
  <si>
    <t xml:space="preserve">przedszkola </t>
  </si>
  <si>
    <t>różne jednostki obsługi gosp. mieszkaniowej</t>
  </si>
  <si>
    <t xml:space="preserve">           dotacje</t>
  </si>
  <si>
    <t>cmentarze</t>
  </si>
  <si>
    <t>opracowania geodez. i kartograficzne</t>
  </si>
  <si>
    <t>Wykonanie</t>
  </si>
  <si>
    <t xml:space="preserve"> Wyk.</t>
  </si>
  <si>
    <t xml:space="preserve"> %</t>
  </si>
  <si>
    <t>dowożenie uczniów do szkół</t>
  </si>
  <si>
    <t>dokształcanie i doskonalenie nauczycieli</t>
  </si>
  <si>
    <t>* wydatki bieżące</t>
  </si>
  <si>
    <t>* świadczenia społeczne</t>
  </si>
  <si>
    <t>w tym: wynagrodzenia i pochodne od wynagr.</t>
  </si>
  <si>
    <t>w tym: dotacja na realizację zadań oświatowych</t>
  </si>
  <si>
    <t>Wydatki budżetowe  na  2003  rok</t>
  </si>
  <si>
    <t>01.01. 2003 r.</t>
  </si>
  <si>
    <t>Wytwarzanie i zaopatrzenie w energię elektryczną, gaz i wodę</t>
  </si>
  <si>
    <t>z tego: zobowiązania wobec dostawców towarów i usług z 2002 r.</t>
  </si>
  <si>
    <t>zobowiązania z 2002 r.</t>
  </si>
  <si>
    <t>gospodarstwa pomocnicze</t>
  </si>
  <si>
    <t>w tym:dotacja</t>
  </si>
  <si>
    <t>Referenda ogólnokrajowe i konstytucyjne</t>
  </si>
  <si>
    <t>dotacja</t>
  </si>
  <si>
    <t>w tym dotacje</t>
  </si>
  <si>
    <t xml:space="preserve"> dotacja</t>
  </si>
  <si>
    <t>zespoły obsługi ekonomicz. - administr. szkół</t>
  </si>
  <si>
    <t>31.12. 2003 r.</t>
  </si>
  <si>
    <t>31.12.2003 r.</t>
  </si>
  <si>
    <t>zobowiązania wobec CEL Inwesko</t>
  </si>
  <si>
    <t>zakup towarów i usług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</si>
</sst>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_-* #,##0.0\ _z_ł_-;\-* #,##0.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/>
    </xf>
    <xf numFmtId="164" fontId="1" fillId="0" borderId="19" xfId="0" applyNumberFormat="1" applyFon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0" fontId="0" fillId="0" borderId="23" xfId="0" applyBorder="1" applyAlignment="1">
      <alignment/>
    </xf>
    <xf numFmtId="164" fontId="0" fillId="0" borderId="24" xfId="0" applyNumberFormat="1" applyBorder="1" applyAlignment="1">
      <alignment/>
    </xf>
    <xf numFmtId="164" fontId="1" fillId="0" borderId="19" xfId="0" applyNumberFormat="1" applyFon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17" xfId="0" applyBorder="1" applyAlignment="1">
      <alignment vertical="center"/>
    </xf>
    <xf numFmtId="16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1" fillId="0" borderId="16" xfId="0" applyFont="1" applyBorder="1" applyAlignment="1">
      <alignment/>
    </xf>
    <xf numFmtId="164" fontId="1" fillId="0" borderId="21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65" fontId="0" fillId="0" borderId="18" xfId="15" applyNumberFormat="1" applyBorder="1" applyAlignment="1">
      <alignment/>
    </xf>
    <xf numFmtId="0" fontId="0" fillId="0" borderId="14" xfId="0" applyFont="1" applyBorder="1" applyAlignment="1">
      <alignment/>
    </xf>
    <xf numFmtId="43" fontId="1" fillId="0" borderId="19" xfId="15" applyNumberFormat="1" applyFon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43" fontId="1" fillId="0" borderId="21" xfId="15" applyNumberFormat="1" applyFont="1" applyBorder="1" applyAlignment="1">
      <alignment horizontal="right"/>
    </xf>
    <xf numFmtId="43" fontId="1" fillId="0" borderId="20" xfId="15" applyNumberFormat="1" applyFont="1" applyBorder="1" applyAlignment="1">
      <alignment horizontal="right"/>
    </xf>
    <xf numFmtId="43" fontId="1" fillId="0" borderId="22" xfId="15" applyNumberFormat="1" applyFont="1" applyBorder="1" applyAlignment="1">
      <alignment horizontal="right"/>
    </xf>
    <xf numFmtId="164" fontId="0" fillId="0" borderId="1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 vertical="top"/>
    </xf>
    <xf numFmtId="0" fontId="0" fillId="0" borderId="21" xfId="0" applyBorder="1" applyAlignment="1">
      <alignment/>
    </xf>
    <xf numFmtId="0" fontId="0" fillId="0" borderId="0" xfId="0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3" fontId="0" fillId="0" borderId="19" xfId="15" applyNumberFormat="1" applyFont="1" applyBorder="1" applyAlignment="1">
      <alignment horizontal="right"/>
    </xf>
    <xf numFmtId="43" fontId="0" fillId="0" borderId="20" xfId="15" applyNumberFormat="1" applyFont="1" applyBorder="1" applyAlignment="1">
      <alignment horizontal="right"/>
    </xf>
    <xf numFmtId="43" fontId="0" fillId="0" borderId="21" xfId="15" applyNumberFormat="1" applyFont="1" applyBorder="1" applyAlignment="1">
      <alignment horizontal="right"/>
    </xf>
    <xf numFmtId="43" fontId="0" fillId="0" borderId="29" xfId="15" applyNumberFormat="1" applyFont="1" applyBorder="1" applyAlignment="1">
      <alignment horizontal="right"/>
    </xf>
    <xf numFmtId="43" fontId="0" fillId="0" borderId="22" xfId="15" applyNumberFormat="1" applyFont="1" applyBorder="1" applyAlignment="1">
      <alignment horizontal="right"/>
    </xf>
    <xf numFmtId="43" fontId="0" fillId="0" borderId="25" xfId="15" applyNumberFormat="1" applyFont="1" applyBorder="1" applyAlignment="1">
      <alignment horizontal="right"/>
    </xf>
    <xf numFmtId="164" fontId="0" fillId="0" borderId="29" xfId="0" applyNumberFormat="1" applyBorder="1" applyAlignment="1">
      <alignment/>
    </xf>
    <xf numFmtId="0" fontId="0" fillId="0" borderId="29" xfId="0" applyBorder="1" applyAlignment="1">
      <alignment wrapText="1"/>
    </xf>
    <xf numFmtId="0" fontId="0" fillId="0" borderId="30" xfId="0" applyBorder="1" applyAlignment="1">
      <alignment/>
    </xf>
    <xf numFmtId="43" fontId="1" fillId="0" borderId="30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00"/>
  <sheetViews>
    <sheetView tabSelected="1" zoomScale="75" zoomScaleNormal="75" workbookViewId="0" topLeftCell="A201">
      <selection activeCell="C230" sqref="C230"/>
    </sheetView>
  </sheetViews>
  <sheetFormatPr defaultColWidth="9.00390625" defaultRowHeight="12.75"/>
  <cols>
    <col min="3" max="3" width="43.75390625" style="0" customWidth="1"/>
    <col min="4" max="4" width="22.375" style="0" customWidth="1"/>
    <col min="5" max="5" width="19.375" style="0" customWidth="1"/>
    <col min="6" max="6" width="16.25390625" style="0" customWidth="1"/>
    <col min="7" max="7" width="11.25390625" style="0" customWidth="1"/>
  </cols>
  <sheetData>
    <row r="2" spans="4:8" ht="12.75">
      <c r="D2" s="48" t="s">
        <v>2</v>
      </c>
      <c r="G2" s="48" t="s">
        <v>80</v>
      </c>
      <c r="H2" t="s">
        <v>2</v>
      </c>
    </row>
    <row r="4" spans="2:6" ht="12.75">
      <c r="B4" s="1"/>
      <c r="C4" s="1" t="s">
        <v>100</v>
      </c>
      <c r="D4" s="1"/>
      <c r="E4" s="1"/>
      <c r="F4" s="1"/>
    </row>
    <row r="7" spans="4:8" ht="13.5" thickBot="1">
      <c r="D7" s="47" t="s">
        <v>2</v>
      </c>
      <c r="H7" t="s">
        <v>2</v>
      </c>
    </row>
    <row r="8" spans="2:7" ht="12.75">
      <c r="B8" s="8"/>
      <c r="C8" s="5"/>
      <c r="D8" s="2"/>
      <c r="E8" s="2"/>
      <c r="F8" s="2"/>
      <c r="G8" s="2"/>
    </row>
    <row r="9" spans="2:7" ht="12.75">
      <c r="B9" s="9" t="s">
        <v>0</v>
      </c>
      <c r="C9" s="11" t="s">
        <v>3</v>
      </c>
      <c r="D9" s="4" t="s">
        <v>4</v>
      </c>
      <c r="E9" s="4" t="s">
        <v>4</v>
      </c>
      <c r="F9" s="4" t="s">
        <v>91</v>
      </c>
      <c r="G9" s="4" t="s">
        <v>93</v>
      </c>
    </row>
    <row r="10" spans="2:7" ht="12.75">
      <c r="B10" s="9" t="s">
        <v>1</v>
      </c>
      <c r="C10" s="6"/>
      <c r="D10" s="4" t="s">
        <v>101</v>
      </c>
      <c r="E10" s="4" t="s">
        <v>112</v>
      </c>
      <c r="F10" s="4" t="s">
        <v>113</v>
      </c>
      <c r="G10" s="4" t="s">
        <v>92</v>
      </c>
    </row>
    <row r="11" spans="2:7" ht="13.5" thickBot="1">
      <c r="B11" s="10"/>
      <c r="C11" s="7"/>
      <c r="D11" s="3"/>
      <c r="E11" s="3"/>
      <c r="F11" s="3"/>
      <c r="G11" s="3"/>
    </row>
    <row r="12" spans="2:7" ht="12.75">
      <c r="B12" s="16"/>
      <c r="D12" s="24"/>
      <c r="E12" s="24"/>
      <c r="F12" s="24"/>
      <c r="G12" s="52"/>
    </row>
    <row r="13" spans="2:7" ht="13.5" thickBot="1">
      <c r="B13" s="17" t="s">
        <v>5</v>
      </c>
      <c r="C13" s="12" t="s">
        <v>6</v>
      </c>
      <c r="D13" s="25">
        <f aca="true" t="shared" si="0" ref="D13:F14">SUM(D14)</f>
        <v>350</v>
      </c>
      <c r="E13" s="25">
        <f t="shared" si="0"/>
        <v>450</v>
      </c>
      <c r="F13" s="25">
        <f t="shared" si="0"/>
        <v>404</v>
      </c>
      <c r="G13" s="54">
        <f>SUM(F13/E13)*100</f>
        <v>89.77777777777777</v>
      </c>
    </row>
    <row r="14" spans="2:7" ht="13.5" thickTop="1">
      <c r="B14" s="18" t="s">
        <v>7</v>
      </c>
      <c r="C14" s="14" t="s">
        <v>8</v>
      </c>
      <c r="D14" s="26">
        <f t="shared" si="0"/>
        <v>350</v>
      </c>
      <c r="E14" s="26">
        <f t="shared" si="0"/>
        <v>450</v>
      </c>
      <c r="F14" s="26">
        <f t="shared" si="0"/>
        <v>404</v>
      </c>
      <c r="G14" s="67">
        <f>SUM(F14/E14)*100</f>
        <v>89.77777777777777</v>
      </c>
    </row>
    <row r="15" spans="2:7" ht="12.75">
      <c r="B15" s="19"/>
      <c r="C15" t="s">
        <v>9</v>
      </c>
      <c r="D15" s="27">
        <v>350</v>
      </c>
      <c r="E15" s="27">
        <v>450</v>
      </c>
      <c r="F15" s="55">
        <v>404</v>
      </c>
      <c r="G15" s="68">
        <f>SUM(F15/E15)*100</f>
        <v>89.77777777777777</v>
      </c>
    </row>
    <row r="16" spans="2:7" ht="12.75">
      <c r="B16" s="19"/>
      <c r="C16" t="s">
        <v>32</v>
      </c>
      <c r="D16" s="27">
        <v>350</v>
      </c>
      <c r="E16" s="27">
        <v>450</v>
      </c>
      <c r="F16" s="27">
        <v>404</v>
      </c>
      <c r="G16" s="68">
        <f aca="true" t="shared" si="1" ref="G16:G89">SUM(F16/E16)*100</f>
        <v>89.77777777777777</v>
      </c>
    </row>
    <row r="17" spans="2:7" ht="13.5" thickBot="1">
      <c r="B17" s="20"/>
      <c r="C17" s="13"/>
      <c r="D17" s="28"/>
      <c r="E17" s="28"/>
      <c r="F17" s="28"/>
      <c r="G17" s="54"/>
    </row>
    <row r="18" spans="2:7" ht="13.5" thickTop="1">
      <c r="B18" s="19"/>
      <c r="D18" s="27"/>
      <c r="E18" s="27"/>
      <c r="F18" s="27"/>
      <c r="G18" s="56"/>
    </row>
    <row r="19" spans="2:7" ht="26.25" thickBot="1">
      <c r="B19" s="17">
        <v>400</v>
      </c>
      <c r="C19" s="39" t="s">
        <v>102</v>
      </c>
      <c r="D19" s="25">
        <f aca="true" t="shared" si="2" ref="D19:F20">SUM(D20)</f>
        <v>50000</v>
      </c>
      <c r="E19" s="25">
        <f t="shared" si="2"/>
        <v>50000</v>
      </c>
      <c r="F19" s="25">
        <f t="shared" si="2"/>
        <v>50000</v>
      </c>
      <c r="G19" s="54">
        <f>SUM(F19/E19)*100</f>
        <v>100</v>
      </c>
    </row>
    <row r="20" spans="2:7" ht="13.5" thickTop="1">
      <c r="B20" s="18">
        <v>40095</v>
      </c>
      <c r="C20" s="14" t="s">
        <v>8</v>
      </c>
      <c r="D20" s="26">
        <f t="shared" si="2"/>
        <v>50000</v>
      </c>
      <c r="E20" s="26">
        <f t="shared" si="2"/>
        <v>50000</v>
      </c>
      <c r="F20" s="26">
        <v>50000</v>
      </c>
      <c r="G20" s="67">
        <f>SUM(F20/E20)*100</f>
        <v>100</v>
      </c>
    </row>
    <row r="21" spans="2:7" ht="12.75">
      <c r="B21" s="19"/>
      <c r="C21" t="s">
        <v>18</v>
      </c>
      <c r="D21" s="27">
        <v>50000</v>
      </c>
      <c r="E21" s="27">
        <v>50000</v>
      </c>
      <c r="F21" s="55">
        <v>50000</v>
      </c>
      <c r="G21" s="68">
        <f>SUM(F21/E21)*100</f>
        <v>100</v>
      </c>
    </row>
    <row r="22" spans="2:7" ht="12.75" customHeight="1">
      <c r="B22" s="19"/>
      <c r="D22" s="27"/>
      <c r="E22" s="27"/>
      <c r="F22" s="27"/>
      <c r="G22" s="56"/>
    </row>
    <row r="23" spans="2:7" ht="12.75" hidden="1">
      <c r="B23" s="19"/>
      <c r="D23" s="27"/>
      <c r="E23" s="27"/>
      <c r="F23" s="27"/>
      <c r="G23" s="56"/>
    </row>
    <row r="24" spans="2:7" ht="13.5" thickBot="1">
      <c r="B24" s="53">
        <v>600</v>
      </c>
      <c r="C24" s="12" t="s">
        <v>10</v>
      </c>
      <c r="D24" s="25">
        <f>SUM(D25,D29)</f>
        <v>1053240</v>
      </c>
      <c r="E24" s="25">
        <f>SUM(E25,E29)</f>
        <v>935240</v>
      </c>
      <c r="F24" s="25">
        <f>SUM(F25,F29)</f>
        <v>890848</v>
      </c>
      <c r="G24" s="54">
        <f t="shared" si="1"/>
        <v>95.25341088918353</v>
      </c>
    </row>
    <row r="25" spans="2:7" ht="13.5" thickTop="1">
      <c r="B25" s="22">
        <v>60004</v>
      </c>
      <c r="C25" s="14" t="s">
        <v>11</v>
      </c>
      <c r="D25" s="26">
        <f>SUM(D26)</f>
        <v>582640</v>
      </c>
      <c r="E25" s="26">
        <f>SUM(E26)</f>
        <v>582640</v>
      </c>
      <c r="F25" s="26">
        <f>SUM(F26)</f>
        <v>561964</v>
      </c>
      <c r="G25" s="67">
        <f t="shared" si="1"/>
        <v>96.45132500343266</v>
      </c>
    </row>
    <row r="26" spans="2:7" ht="12.75">
      <c r="B26" s="19"/>
      <c r="C26" t="s">
        <v>9</v>
      </c>
      <c r="D26" s="27">
        <v>582640</v>
      </c>
      <c r="E26" s="27">
        <v>582640</v>
      </c>
      <c r="F26" s="27">
        <v>561964</v>
      </c>
      <c r="G26" s="68">
        <f t="shared" si="1"/>
        <v>96.45132500343266</v>
      </c>
    </row>
    <row r="27" spans="2:7" ht="12.75">
      <c r="B27" s="19"/>
      <c r="C27" t="s">
        <v>12</v>
      </c>
      <c r="D27" s="27">
        <v>582640</v>
      </c>
      <c r="E27" s="27">
        <v>582640</v>
      </c>
      <c r="F27" s="27">
        <v>561964</v>
      </c>
      <c r="G27" s="68">
        <f t="shared" si="1"/>
        <v>96.45132500343266</v>
      </c>
    </row>
    <row r="28" spans="2:7" ht="12.75">
      <c r="B28" s="19"/>
      <c r="D28" s="27"/>
      <c r="E28" s="27"/>
      <c r="F28" s="27"/>
      <c r="G28" s="68"/>
    </row>
    <row r="29" spans="2:7" ht="12.75">
      <c r="B29" s="23">
        <v>60016</v>
      </c>
      <c r="C29" s="15" t="s">
        <v>13</v>
      </c>
      <c r="D29" s="29">
        <f>SUM(D30,D32)</f>
        <v>470600</v>
      </c>
      <c r="E29" s="29">
        <f>SUM(E30,E32)</f>
        <v>352600</v>
      </c>
      <c r="F29" s="29">
        <f>SUM(F30)</f>
        <v>328884</v>
      </c>
      <c r="G29" s="70">
        <f t="shared" si="1"/>
        <v>93.27396483267158</v>
      </c>
    </row>
    <row r="30" spans="2:7" ht="12.75">
      <c r="B30" s="19"/>
      <c r="C30" t="s">
        <v>9</v>
      </c>
      <c r="D30" s="27">
        <f>SUM(D31)</f>
        <v>420600</v>
      </c>
      <c r="E30" s="27">
        <f>SUM(E31)</f>
        <v>352600</v>
      </c>
      <c r="F30" s="27">
        <f>SUM(F31)</f>
        <v>328884</v>
      </c>
      <c r="G30" s="68">
        <f t="shared" si="1"/>
        <v>93.27396483267158</v>
      </c>
    </row>
    <row r="31" spans="2:7" ht="12.75">
      <c r="B31" s="19"/>
      <c r="C31" t="s">
        <v>14</v>
      </c>
      <c r="D31" s="27">
        <v>420600</v>
      </c>
      <c r="E31" s="27">
        <v>352600</v>
      </c>
      <c r="F31" s="27">
        <v>328884</v>
      </c>
      <c r="G31" s="68">
        <f t="shared" si="1"/>
        <v>93.27396483267158</v>
      </c>
    </row>
    <row r="32" spans="2:7" ht="12.75">
      <c r="B32" s="19"/>
      <c r="C32" s="50" t="s">
        <v>18</v>
      </c>
      <c r="D32" s="27">
        <v>50000</v>
      </c>
      <c r="E32" s="27">
        <v>0</v>
      </c>
      <c r="F32" s="27">
        <v>0</v>
      </c>
      <c r="G32" s="56"/>
    </row>
    <row r="33" spans="2:7" ht="13.5" thickBot="1">
      <c r="B33" s="20"/>
      <c r="C33" s="13"/>
      <c r="D33" s="28"/>
      <c r="E33" s="28"/>
      <c r="F33" s="28"/>
      <c r="G33" s="54"/>
    </row>
    <row r="34" spans="2:7" ht="13.5" thickTop="1">
      <c r="B34" s="30"/>
      <c r="D34" s="31"/>
      <c r="E34" s="31"/>
      <c r="F34" s="31"/>
      <c r="G34" s="56"/>
    </row>
    <row r="35" spans="2:7" ht="13.5" thickBot="1">
      <c r="B35" s="21">
        <v>700</v>
      </c>
      <c r="C35" s="12" t="s">
        <v>15</v>
      </c>
      <c r="D35" s="32">
        <f>SUM(D36,D42,D46,D50)</f>
        <v>2592876</v>
      </c>
      <c r="E35" s="32">
        <f>SUM(E36,E42,E46,E50)</f>
        <v>3399409</v>
      </c>
      <c r="F35" s="32">
        <f>SUM(F36,F42,F46,F50)</f>
        <v>2402304</v>
      </c>
      <c r="G35" s="54">
        <f t="shared" si="1"/>
        <v>70.66828381050941</v>
      </c>
    </row>
    <row r="36" spans="2:7" ht="13.5" thickTop="1">
      <c r="B36" s="22">
        <v>70001</v>
      </c>
      <c r="C36" s="14" t="s">
        <v>16</v>
      </c>
      <c r="D36" s="33">
        <f aca="true" t="shared" si="3" ref="D36:F37">SUM(D37)</f>
        <v>260000</v>
      </c>
      <c r="E36" s="33">
        <f t="shared" si="3"/>
        <v>923722</v>
      </c>
      <c r="F36" s="33">
        <f t="shared" si="3"/>
        <v>698739</v>
      </c>
      <c r="G36" s="67">
        <f t="shared" si="1"/>
        <v>75.6438625473898</v>
      </c>
    </row>
    <row r="37" spans="2:7" ht="12.75">
      <c r="B37" s="19"/>
      <c r="C37" t="s">
        <v>9</v>
      </c>
      <c r="D37" s="34">
        <f t="shared" si="3"/>
        <v>260000</v>
      </c>
      <c r="E37" s="34">
        <f t="shared" si="3"/>
        <v>923722</v>
      </c>
      <c r="F37" s="34">
        <f t="shared" si="3"/>
        <v>698739</v>
      </c>
      <c r="G37" s="68">
        <f t="shared" si="1"/>
        <v>75.6438625473898</v>
      </c>
    </row>
    <row r="38" spans="2:8" ht="12.75">
      <c r="B38" s="19"/>
      <c r="C38" t="s">
        <v>17</v>
      </c>
      <c r="D38" s="34">
        <f>SUM(D39:D40)</f>
        <v>260000</v>
      </c>
      <c r="E38" s="34">
        <f>SUM(E39:E40)</f>
        <v>923722</v>
      </c>
      <c r="F38" s="34">
        <f>SUM(F39:F40)</f>
        <v>698739</v>
      </c>
      <c r="G38" s="68">
        <f t="shared" si="1"/>
        <v>75.6438625473898</v>
      </c>
      <c r="H38" s="34"/>
    </row>
    <row r="39" spans="2:7" ht="25.5">
      <c r="B39" s="19"/>
      <c r="C39" s="73" t="s">
        <v>103</v>
      </c>
      <c r="D39" s="72">
        <v>260000</v>
      </c>
      <c r="E39" s="34">
        <v>260000</v>
      </c>
      <c r="F39" s="34">
        <v>35017</v>
      </c>
      <c r="G39" s="68">
        <f t="shared" si="1"/>
        <v>13.468076923076925</v>
      </c>
    </row>
    <row r="40" spans="2:7" ht="12.75">
      <c r="B40" s="19"/>
      <c r="C40" s="63" t="s">
        <v>114</v>
      </c>
      <c r="D40" s="72"/>
      <c r="E40" s="34">
        <v>663722</v>
      </c>
      <c r="F40" s="34">
        <v>663722</v>
      </c>
      <c r="G40" s="68">
        <f t="shared" si="1"/>
        <v>100</v>
      </c>
    </row>
    <row r="41" spans="2:7" ht="12.75">
      <c r="B41" s="19"/>
      <c r="C41" s="50"/>
      <c r="D41" s="34"/>
      <c r="E41" s="34"/>
      <c r="F41" s="34"/>
      <c r="G41" s="68"/>
    </row>
    <row r="42" spans="2:7" ht="12.75">
      <c r="B42" s="23">
        <v>70004</v>
      </c>
      <c r="C42" s="41" t="s">
        <v>87</v>
      </c>
      <c r="D42" s="35">
        <f>SUM(D43)</f>
        <v>1900000</v>
      </c>
      <c r="E42" s="35">
        <f>SUM(E43)</f>
        <v>1906011</v>
      </c>
      <c r="F42" s="35">
        <f>SUM(F43)</f>
        <v>1237226</v>
      </c>
      <c r="G42" s="70">
        <f t="shared" si="1"/>
        <v>64.91179746601672</v>
      </c>
    </row>
    <row r="43" spans="2:7" ht="12.75">
      <c r="B43" s="19"/>
      <c r="C43" s="50" t="s">
        <v>9</v>
      </c>
      <c r="D43" s="34">
        <f>SUM(D44)</f>
        <v>1900000</v>
      </c>
      <c r="E43" s="34">
        <v>1906011</v>
      </c>
      <c r="F43" s="34">
        <f>SUM(F44:F44)</f>
        <v>1237226</v>
      </c>
      <c r="G43" s="68">
        <f t="shared" si="1"/>
        <v>64.91179746601672</v>
      </c>
    </row>
    <row r="44" spans="2:7" ht="12.75">
      <c r="B44" s="19"/>
      <c r="C44" s="50" t="s">
        <v>81</v>
      </c>
      <c r="D44" s="34">
        <v>1900000</v>
      </c>
      <c r="E44" s="34">
        <v>1906011</v>
      </c>
      <c r="F44" s="34">
        <v>1237226</v>
      </c>
      <c r="G44" s="68">
        <f t="shared" si="1"/>
        <v>64.91179746601672</v>
      </c>
    </row>
    <row r="45" spans="2:7" ht="12.75">
      <c r="B45" s="19"/>
      <c r="C45" s="50"/>
      <c r="D45" s="34"/>
      <c r="E45" s="34"/>
      <c r="F45" s="34"/>
      <c r="G45" s="68"/>
    </row>
    <row r="46" spans="2:7" ht="12.75">
      <c r="B46" s="23">
        <v>70005</v>
      </c>
      <c r="C46" s="15" t="s">
        <v>19</v>
      </c>
      <c r="D46" s="35">
        <f aca="true" t="shared" si="4" ref="D46:F47">SUM(D47)</f>
        <v>132876</v>
      </c>
      <c r="E46" s="35">
        <f t="shared" si="4"/>
        <v>119676</v>
      </c>
      <c r="F46" s="35">
        <f t="shared" si="4"/>
        <v>109697</v>
      </c>
      <c r="G46" s="70">
        <f t="shared" si="1"/>
        <v>91.66165313011798</v>
      </c>
    </row>
    <row r="47" spans="2:7" ht="12.75">
      <c r="B47" s="19"/>
      <c r="C47" t="s">
        <v>20</v>
      </c>
      <c r="D47" s="34">
        <f t="shared" si="4"/>
        <v>132876</v>
      </c>
      <c r="E47" s="34">
        <f t="shared" si="4"/>
        <v>119676</v>
      </c>
      <c r="F47" s="34">
        <f t="shared" si="4"/>
        <v>109697</v>
      </c>
      <c r="G47" s="68">
        <f t="shared" si="1"/>
        <v>91.66165313011798</v>
      </c>
    </row>
    <row r="48" spans="2:7" ht="12.75">
      <c r="B48" s="19"/>
      <c r="C48" t="s">
        <v>14</v>
      </c>
      <c r="D48" s="34">
        <v>132876</v>
      </c>
      <c r="E48" s="34">
        <v>119676</v>
      </c>
      <c r="F48" s="34">
        <v>109697</v>
      </c>
      <c r="G48" s="68">
        <f t="shared" si="1"/>
        <v>91.66165313011798</v>
      </c>
    </row>
    <row r="49" spans="2:7" ht="12.75">
      <c r="B49" s="19"/>
      <c r="D49" s="34"/>
      <c r="E49" s="34"/>
      <c r="F49" s="34"/>
      <c r="G49" s="68"/>
    </row>
    <row r="50" spans="2:7" ht="12.75">
      <c r="B50" s="23">
        <v>70095</v>
      </c>
      <c r="C50" s="15" t="s">
        <v>21</v>
      </c>
      <c r="D50" s="35">
        <f aca="true" t="shared" si="5" ref="D50:F51">SUM(D51)</f>
        <v>300000</v>
      </c>
      <c r="E50" s="35">
        <f t="shared" si="5"/>
        <v>450000</v>
      </c>
      <c r="F50" s="35">
        <f t="shared" si="5"/>
        <v>356642</v>
      </c>
      <c r="G50" s="70">
        <f t="shared" si="1"/>
        <v>79.25377777777778</v>
      </c>
    </row>
    <row r="51" spans="2:7" ht="12.75">
      <c r="B51" s="19"/>
      <c r="C51" t="s">
        <v>9</v>
      </c>
      <c r="D51" s="34">
        <f t="shared" si="5"/>
        <v>300000</v>
      </c>
      <c r="E51" s="34">
        <f t="shared" si="5"/>
        <v>450000</v>
      </c>
      <c r="F51" s="34">
        <f t="shared" si="5"/>
        <v>356642</v>
      </c>
      <c r="G51" s="68">
        <f t="shared" si="1"/>
        <v>79.25377777777778</v>
      </c>
    </row>
    <row r="52" spans="2:7" ht="12.75">
      <c r="B52" s="19"/>
      <c r="C52" t="s">
        <v>14</v>
      </c>
      <c r="D52" s="34">
        <v>300000</v>
      </c>
      <c r="E52" s="34">
        <v>450000</v>
      </c>
      <c r="F52" s="34">
        <v>356642</v>
      </c>
      <c r="G52" s="68">
        <f t="shared" si="1"/>
        <v>79.25377777777778</v>
      </c>
    </row>
    <row r="53" spans="2:7" ht="13.5" thickBot="1">
      <c r="B53" s="20"/>
      <c r="C53" s="51"/>
      <c r="D53" s="36"/>
      <c r="E53" s="36"/>
      <c r="F53" s="36"/>
      <c r="G53" s="54"/>
    </row>
    <row r="54" spans="2:7" ht="13.5" thickTop="1">
      <c r="B54" s="30"/>
      <c r="D54" s="37"/>
      <c r="E54" s="37"/>
      <c r="F54" s="37"/>
      <c r="G54" s="56"/>
    </row>
    <row r="55" spans="2:7" ht="13.5" thickBot="1">
      <c r="B55" s="21">
        <v>710</v>
      </c>
      <c r="C55" s="12" t="s">
        <v>22</v>
      </c>
      <c r="D55" s="32">
        <f>SUM(D56,D60,D64,D70)</f>
        <v>133170</v>
      </c>
      <c r="E55" s="32">
        <f>SUM(E56,E60,E64,E70)</f>
        <v>183170</v>
      </c>
      <c r="F55" s="32">
        <f>SUM(F56,F60,F64,F70)</f>
        <v>51701</v>
      </c>
      <c r="G55" s="54">
        <f t="shared" si="1"/>
        <v>28.22569198012775</v>
      </c>
    </row>
    <row r="56" spans="2:7" ht="13.5" thickTop="1">
      <c r="B56" s="22">
        <v>71004</v>
      </c>
      <c r="C56" s="14" t="s">
        <v>23</v>
      </c>
      <c r="D56" s="33">
        <f>SUM(D57)</f>
        <v>109800</v>
      </c>
      <c r="E56" s="33">
        <f>SUM(E57)</f>
        <v>109800</v>
      </c>
      <c r="F56" s="33">
        <f>SUM(F57)</f>
        <v>0</v>
      </c>
      <c r="G56" s="57">
        <f t="shared" si="1"/>
        <v>0</v>
      </c>
    </row>
    <row r="57" spans="2:7" ht="12.75">
      <c r="B57" s="19"/>
      <c r="C57" t="s">
        <v>9</v>
      </c>
      <c r="D57" s="34">
        <v>109800</v>
      </c>
      <c r="E57" s="34">
        <v>109800</v>
      </c>
      <c r="F57" s="34">
        <v>0</v>
      </c>
      <c r="G57" s="56">
        <f t="shared" si="1"/>
        <v>0</v>
      </c>
    </row>
    <row r="58" spans="2:7" ht="12.75">
      <c r="B58" s="19"/>
      <c r="C58" t="s">
        <v>14</v>
      </c>
      <c r="D58" s="34">
        <v>109800</v>
      </c>
      <c r="E58" s="34">
        <v>109800</v>
      </c>
      <c r="F58" s="34">
        <v>0</v>
      </c>
      <c r="G58" s="56">
        <f t="shared" si="1"/>
        <v>0</v>
      </c>
    </row>
    <row r="59" spans="2:7" ht="12.75">
      <c r="B59" s="19"/>
      <c r="D59" s="34"/>
      <c r="E59" s="34"/>
      <c r="F59" s="34"/>
      <c r="G59" s="56"/>
    </row>
    <row r="60" spans="2:7" ht="12.75">
      <c r="B60" s="23">
        <v>71014</v>
      </c>
      <c r="C60" s="15" t="s">
        <v>90</v>
      </c>
      <c r="D60" s="35">
        <f>SUM(D61)</f>
        <v>2000</v>
      </c>
      <c r="E60" s="35">
        <f>SUM(E61)</f>
        <v>0</v>
      </c>
      <c r="F60" s="35">
        <f>SUM(F61)</f>
        <v>0</v>
      </c>
      <c r="G60" s="58"/>
    </row>
    <row r="61" spans="2:7" ht="12.75">
      <c r="B61" s="19"/>
      <c r="C61" t="s">
        <v>9</v>
      </c>
      <c r="D61" s="34">
        <v>2000</v>
      </c>
      <c r="E61" s="34">
        <v>0</v>
      </c>
      <c r="F61" s="34">
        <v>0</v>
      </c>
      <c r="G61" s="56"/>
    </row>
    <row r="62" spans="2:7" ht="12.75">
      <c r="B62" s="19"/>
      <c r="C62" t="s">
        <v>24</v>
      </c>
      <c r="D62" s="34">
        <v>2000</v>
      </c>
      <c r="E62" s="34">
        <v>0</v>
      </c>
      <c r="F62" s="34">
        <v>0</v>
      </c>
      <c r="G62" s="56"/>
    </row>
    <row r="63" spans="2:7" ht="12.75">
      <c r="B63" s="19"/>
      <c r="D63" s="34"/>
      <c r="E63" s="34"/>
      <c r="F63" s="34"/>
      <c r="G63" s="56"/>
    </row>
    <row r="64" spans="2:7" ht="12.75">
      <c r="B64" s="23">
        <v>71035</v>
      </c>
      <c r="C64" s="15" t="s">
        <v>89</v>
      </c>
      <c r="D64" s="35">
        <f>SUM(D65)</f>
        <v>21370</v>
      </c>
      <c r="E64" s="35">
        <f>SUM(E65)</f>
        <v>23370</v>
      </c>
      <c r="F64" s="35">
        <f>SUM(F65)</f>
        <v>21701</v>
      </c>
      <c r="G64" s="58">
        <f t="shared" si="1"/>
        <v>92.85836542575953</v>
      </c>
    </row>
    <row r="65" spans="2:7" ht="12.75">
      <c r="B65" s="19"/>
      <c r="C65" t="s">
        <v>9</v>
      </c>
      <c r="D65" s="34">
        <f>SUM(D66:D67)</f>
        <v>21370</v>
      </c>
      <c r="E65" s="34">
        <f>SUM(E66:E67)</f>
        <v>23370</v>
      </c>
      <c r="F65" s="34">
        <f>SUM(F66:F67)</f>
        <v>21701</v>
      </c>
      <c r="G65" s="68">
        <f t="shared" si="1"/>
        <v>92.85836542575953</v>
      </c>
    </row>
    <row r="66" spans="2:7" ht="12.75">
      <c r="B66" s="19"/>
      <c r="C66" t="s">
        <v>14</v>
      </c>
      <c r="D66" s="34">
        <v>11000</v>
      </c>
      <c r="E66" s="34">
        <v>13000</v>
      </c>
      <c r="F66" s="34">
        <v>11331</v>
      </c>
      <c r="G66" s="68">
        <f t="shared" si="1"/>
        <v>87.16153846153846</v>
      </c>
    </row>
    <row r="67" spans="2:7" ht="12.75">
      <c r="B67" s="19"/>
      <c r="C67" s="63" t="s">
        <v>104</v>
      </c>
      <c r="D67" s="34">
        <v>10370</v>
      </c>
      <c r="E67" s="34">
        <v>10370</v>
      </c>
      <c r="F67" s="34">
        <v>10370</v>
      </c>
      <c r="G67" s="68">
        <f t="shared" si="1"/>
        <v>100</v>
      </c>
    </row>
    <row r="68" spans="2:7" ht="11.25" customHeight="1">
      <c r="B68" s="49"/>
      <c r="C68" s="65"/>
      <c r="D68" s="62"/>
      <c r="E68" s="62"/>
      <c r="F68" s="62"/>
      <c r="G68" s="56"/>
    </row>
    <row r="69" spans="2:7" ht="12.75" hidden="1">
      <c r="B69" s="19"/>
      <c r="C69" s="49"/>
      <c r="D69" s="62"/>
      <c r="E69" s="62"/>
      <c r="F69" s="62"/>
      <c r="G69" s="56"/>
    </row>
    <row r="70" spans="2:7" ht="12.75">
      <c r="B70" s="23">
        <v>71097</v>
      </c>
      <c r="C70" s="15" t="s">
        <v>105</v>
      </c>
      <c r="D70" s="35">
        <f>SUM(D71)</f>
        <v>0</v>
      </c>
      <c r="E70" s="35">
        <f>SUM(E71)</f>
        <v>50000</v>
      </c>
      <c r="F70" s="35">
        <f>SUM(F71)</f>
        <v>30000</v>
      </c>
      <c r="G70" s="58">
        <f t="shared" si="1"/>
        <v>60</v>
      </c>
    </row>
    <row r="71" spans="2:7" ht="12.75">
      <c r="B71" s="19"/>
      <c r="C71" t="s">
        <v>9</v>
      </c>
      <c r="D71" s="34">
        <v>0</v>
      </c>
      <c r="E71" s="34">
        <v>50000</v>
      </c>
      <c r="F71" s="34">
        <v>30000</v>
      </c>
      <c r="G71" s="56">
        <f t="shared" si="1"/>
        <v>60</v>
      </c>
    </row>
    <row r="72" spans="2:7" ht="12.75">
      <c r="B72" s="19"/>
      <c r="C72" t="s">
        <v>106</v>
      </c>
      <c r="D72" s="34">
        <v>0</v>
      </c>
      <c r="E72" s="34">
        <v>50000</v>
      </c>
      <c r="F72" s="34">
        <v>30000</v>
      </c>
      <c r="G72" s="56">
        <f t="shared" si="1"/>
        <v>60</v>
      </c>
    </row>
    <row r="73" spans="2:7" ht="13.5" thickBot="1">
      <c r="B73" s="19"/>
      <c r="C73" s="64"/>
      <c r="D73" s="62"/>
      <c r="E73" s="62"/>
      <c r="F73" s="62"/>
      <c r="G73" s="54"/>
    </row>
    <row r="74" spans="2:7" ht="13.5" thickTop="1">
      <c r="B74" s="30"/>
      <c r="D74" s="37"/>
      <c r="E74" s="37"/>
      <c r="F74" s="37"/>
      <c r="G74" s="56"/>
    </row>
    <row r="75" spans="2:7" ht="13.5" thickBot="1">
      <c r="B75" s="21">
        <v>750</v>
      </c>
      <c r="C75" s="12" t="s">
        <v>25</v>
      </c>
      <c r="D75" s="32">
        <f>SUM(D76,D80,D85,D91)</f>
        <v>5311162</v>
      </c>
      <c r="E75" s="32">
        <f>SUM(E76,E80,E85,E91)</f>
        <v>5185882</v>
      </c>
      <c r="F75" s="32">
        <f>SUM(F76,F80,F85,F91)</f>
        <v>4609352</v>
      </c>
      <c r="G75" s="54">
        <f t="shared" si="1"/>
        <v>88.88270114900416</v>
      </c>
    </row>
    <row r="76" spans="2:7" ht="13.5" thickTop="1">
      <c r="B76" s="22">
        <v>75011</v>
      </c>
      <c r="C76" s="14" t="s">
        <v>26</v>
      </c>
      <c r="D76" s="33">
        <f>SUM(D77)</f>
        <v>236924</v>
      </c>
      <c r="E76" s="33">
        <f>SUM(E77)</f>
        <v>240244</v>
      </c>
      <c r="F76" s="33">
        <f>SUM(F77)</f>
        <v>240244</v>
      </c>
      <c r="G76" s="67">
        <f t="shared" si="1"/>
        <v>100</v>
      </c>
    </row>
    <row r="77" spans="2:7" ht="12.75">
      <c r="B77" s="19"/>
      <c r="C77" t="s">
        <v>9</v>
      </c>
      <c r="D77" s="34">
        <v>236924</v>
      </c>
      <c r="E77" s="34">
        <v>240244</v>
      </c>
      <c r="F77" s="34">
        <v>240244</v>
      </c>
      <c r="G77" s="68">
        <f t="shared" si="1"/>
        <v>100</v>
      </c>
    </row>
    <row r="78" spans="2:7" ht="12.75">
      <c r="B78" s="19"/>
      <c r="C78" t="s">
        <v>27</v>
      </c>
      <c r="D78" s="34">
        <v>236924</v>
      </c>
      <c r="E78" s="34">
        <v>236924</v>
      </c>
      <c r="F78" s="34">
        <v>236924</v>
      </c>
      <c r="G78" s="68">
        <f t="shared" si="1"/>
        <v>100</v>
      </c>
    </row>
    <row r="79" spans="2:7" ht="12.75">
      <c r="B79" s="19"/>
      <c r="D79" s="34"/>
      <c r="E79" s="34"/>
      <c r="F79" s="34"/>
      <c r="G79" s="68"/>
    </row>
    <row r="80" spans="2:7" ht="12.75">
      <c r="B80" s="23">
        <v>75022</v>
      </c>
      <c r="C80" s="15" t="s">
        <v>28</v>
      </c>
      <c r="D80" s="35">
        <f>SUM(D81)</f>
        <v>270538</v>
      </c>
      <c r="E80" s="35">
        <f>SUM(E81)</f>
        <v>230538</v>
      </c>
      <c r="F80" s="35">
        <f>SUM(F81)</f>
        <v>225522</v>
      </c>
      <c r="G80" s="70">
        <f t="shared" si="1"/>
        <v>97.82421986830805</v>
      </c>
    </row>
    <row r="81" spans="2:7" ht="12.75">
      <c r="B81" s="19"/>
      <c r="C81" t="s">
        <v>20</v>
      </c>
      <c r="D81" s="34">
        <f>SUM(D82:D83)</f>
        <v>270538</v>
      </c>
      <c r="E81" s="34">
        <f>SUM(E82:E83)</f>
        <v>230538</v>
      </c>
      <c r="F81" s="34">
        <f>SUM(F82:F83)</f>
        <v>225522</v>
      </c>
      <c r="G81" s="68">
        <f t="shared" si="1"/>
        <v>97.82421986830805</v>
      </c>
    </row>
    <row r="82" spans="2:7" ht="12.75">
      <c r="B82" s="19"/>
      <c r="C82" t="s">
        <v>29</v>
      </c>
      <c r="D82" s="34">
        <v>264098</v>
      </c>
      <c r="E82" s="34">
        <v>220817</v>
      </c>
      <c r="F82" s="34">
        <v>218356</v>
      </c>
      <c r="G82" s="68">
        <f t="shared" si="1"/>
        <v>98.88550247490004</v>
      </c>
    </row>
    <row r="83" spans="2:7" ht="12.75">
      <c r="B83" s="19"/>
      <c r="C83" t="s">
        <v>30</v>
      </c>
      <c r="D83" s="34">
        <v>6440</v>
      </c>
      <c r="E83" s="34">
        <v>9721</v>
      </c>
      <c r="F83" s="34">
        <v>7166</v>
      </c>
      <c r="G83" s="68">
        <f t="shared" si="1"/>
        <v>73.71669581318795</v>
      </c>
    </row>
    <row r="84" spans="2:7" ht="12.75">
      <c r="B84" s="19"/>
      <c r="D84" s="34"/>
      <c r="E84" s="34"/>
      <c r="F84" s="34"/>
      <c r="G84" s="68"/>
    </row>
    <row r="85" spans="2:7" ht="12.75">
      <c r="B85" s="23">
        <v>75023</v>
      </c>
      <c r="C85" s="15" t="s">
        <v>31</v>
      </c>
      <c r="D85" s="35">
        <f>SUM(D86,D89)</f>
        <v>4690500</v>
      </c>
      <c r="E85" s="35">
        <f>SUM(E86,E89)</f>
        <v>4639500</v>
      </c>
      <c r="F85" s="35">
        <f>SUM(F86,F89)</f>
        <v>4091528</v>
      </c>
      <c r="G85" s="70">
        <f t="shared" si="1"/>
        <v>88.18898588209937</v>
      </c>
    </row>
    <row r="86" spans="2:7" ht="12.75">
      <c r="B86" s="19"/>
      <c r="C86" t="s">
        <v>9</v>
      </c>
      <c r="D86" s="34">
        <f>SUM(D87,D88)</f>
        <v>4640500</v>
      </c>
      <c r="E86" s="34">
        <f>SUM(E87,E88)</f>
        <v>4589500</v>
      </c>
      <c r="F86" s="34">
        <f>SUM(F87,F88)</f>
        <v>4072144</v>
      </c>
      <c r="G86" s="68">
        <f t="shared" si="1"/>
        <v>88.72739949885609</v>
      </c>
    </row>
    <row r="87" spans="2:7" ht="12.75">
      <c r="B87" s="19"/>
      <c r="C87" t="s">
        <v>27</v>
      </c>
      <c r="D87" s="34">
        <v>3617500</v>
      </c>
      <c r="E87" s="34">
        <v>3617500</v>
      </c>
      <c r="F87" s="34">
        <v>3194041</v>
      </c>
      <c r="G87" s="68">
        <f t="shared" si="1"/>
        <v>88.29415342087077</v>
      </c>
    </row>
    <row r="88" spans="2:7" ht="12.75">
      <c r="B88" s="19"/>
      <c r="C88" t="s">
        <v>30</v>
      </c>
      <c r="D88" s="34">
        <v>1023000</v>
      </c>
      <c r="E88" s="34">
        <v>972000</v>
      </c>
      <c r="F88" s="34">
        <v>878103</v>
      </c>
      <c r="G88" s="68">
        <f>SUM(F88/E88)*100</f>
        <v>90.33981481481482</v>
      </c>
    </row>
    <row r="89" spans="2:7" ht="12.75">
      <c r="B89" s="19"/>
      <c r="C89" t="s">
        <v>18</v>
      </c>
      <c r="D89" s="34">
        <v>50000</v>
      </c>
      <c r="E89" s="34">
        <v>50000</v>
      </c>
      <c r="F89" s="34">
        <v>19384</v>
      </c>
      <c r="G89" s="68">
        <f t="shared" si="1"/>
        <v>38.768</v>
      </c>
    </row>
    <row r="90" spans="2:7" ht="12.75">
      <c r="B90" s="19"/>
      <c r="D90" s="34"/>
      <c r="E90" s="34"/>
      <c r="F90" s="34"/>
      <c r="G90" s="68"/>
    </row>
    <row r="91" spans="2:7" ht="12.75">
      <c r="B91" s="23">
        <v>75095</v>
      </c>
      <c r="C91" s="15" t="s">
        <v>21</v>
      </c>
      <c r="D91" s="35">
        <f>SUM(D92)</f>
        <v>113200</v>
      </c>
      <c r="E91" s="35">
        <f>SUM(E92)</f>
        <v>75600</v>
      </c>
      <c r="F91" s="35">
        <f>SUM(F92)</f>
        <v>52058</v>
      </c>
      <c r="G91" s="70">
        <f aca="true" t="shared" si="6" ref="G91:G155">SUM(F91/E91)*100</f>
        <v>68.85978835978837</v>
      </c>
    </row>
    <row r="92" spans="2:7" ht="12.75">
      <c r="B92" s="19"/>
      <c r="C92" t="s">
        <v>9</v>
      </c>
      <c r="D92" s="34">
        <f>SUM(D93:D94)</f>
        <v>113200</v>
      </c>
      <c r="E92" s="34">
        <f>SUM(E93:E94)</f>
        <v>75600</v>
      </c>
      <c r="F92" s="34">
        <f>SUM(F93:F94)</f>
        <v>52058</v>
      </c>
      <c r="G92" s="68">
        <f t="shared" si="6"/>
        <v>68.85978835978837</v>
      </c>
    </row>
    <row r="93" spans="2:7" ht="12.75">
      <c r="B93" s="19" t="s">
        <v>2</v>
      </c>
      <c r="C93" t="s">
        <v>32</v>
      </c>
      <c r="D93" s="34">
        <v>8200</v>
      </c>
      <c r="E93" s="34">
        <v>8200</v>
      </c>
      <c r="F93" s="34">
        <v>7967</v>
      </c>
      <c r="G93" s="68">
        <f t="shared" si="6"/>
        <v>97.15853658536585</v>
      </c>
    </row>
    <row r="94" spans="2:7" ht="12.75">
      <c r="B94" s="19"/>
      <c r="C94" t="s">
        <v>33</v>
      </c>
      <c r="D94" s="34">
        <v>105000</v>
      </c>
      <c r="E94" s="34">
        <v>67400</v>
      </c>
      <c r="F94" s="34">
        <v>44091</v>
      </c>
      <c r="G94" s="68">
        <f t="shared" si="6"/>
        <v>65.41691394658754</v>
      </c>
    </row>
    <row r="95" spans="2:7" ht="13.5" thickBot="1">
      <c r="B95" s="20"/>
      <c r="C95" s="13"/>
      <c r="D95" s="36"/>
      <c r="E95" s="36"/>
      <c r="F95" s="36"/>
      <c r="G95" s="54"/>
    </row>
    <row r="96" spans="2:7" ht="0.75" customHeight="1" thickBot="1" thickTop="1">
      <c r="B96" s="74"/>
      <c r="C96" s="74"/>
      <c r="D96" s="74"/>
      <c r="E96" s="74"/>
      <c r="F96" s="74"/>
      <c r="G96" s="75"/>
    </row>
    <row r="97" spans="2:7" ht="39.75" thickBot="1" thickTop="1">
      <c r="B97" s="40">
        <v>751</v>
      </c>
      <c r="C97" s="39" t="s">
        <v>34</v>
      </c>
      <c r="D97" s="32">
        <f>SUM(D98,D102)</f>
        <v>5940</v>
      </c>
      <c r="E97" s="32">
        <f>SUM(E98,E102)</f>
        <v>61410</v>
      </c>
      <c r="F97" s="32">
        <f>SUM(F98,F102)</f>
        <v>61410</v>
      </c>
      <c r="G97" s="54">
        <f t="shared" si="6"/>
        <v>100</v>
      </c>
    </row>
    <row r="98" spans="2:7" ht="13.5" thickTop="1">
      <c r="B98" s="22">
        <v>75101</v>
      </c>
      <c r="C98" s="14" t="s">
        <v>35</v>
      </c>
      <c r="D98" s="33">
        <f aca="true" t="shared" si="7" ref="D98:F99">SUM(D99)</f>
        <v>5940</v>
      </c>
      <c r="E98" s="33">
        <f t="shared" si="7"/>
        <v>5940</v>
      </c>
      <c r="F98" s="33">
        <f t="shared" si="7"/>
        <v>5940</v>
      </c>
      <c r="G98" s="67">
        <f t="shared" si="6"/>
        <v>100</v>
      </c>
    </row>
    <row r="99" spans="2:7" ht="12.75">
      <c r="B99" s="19"/>
      <c r="C99" t="s">
        <v>9</v>
      </c>
      <c r="D99" s="34">
        <f t="shared" si="7"/>
        <v>5940</v>
      </c>
      <c r="E99" s="34">
        <f t="shared" si="7"/>
        <v>5940</v>
      </c>
      <c r="F99" s="34">
        <v>5940</v>
      </c>
      <c r="G99" s="68">
        <f t="shared" si="6"/>
        <v>100</v>
      </c>
    </row>
    <row r="100" spans="2:7" ht="12.75">
      <c r="B100" s="19"/>
      <c r="C100" t="s">
        <v>14</v>
      </c>
      <c r="D100" s="34">
        <v>5940</v>
      </c>
      <c r="E100" s="34">
        <v>5940</v>
      </c>
      <c r="F100" s="34">
        <v>5940</v>
      </c>
      <c r="G100" s="69">
        <f t="shared" si="6"/>
        <v>100</v>
      </c>
    </row>
    <row r="101" spans="2:7" ht="12.75">
      <c r="B101" s="19"/>
      <c r="C101" s="49"/>
      <c r="D101" s="59"/>
      <c r="E101" s="59"/>
      <c r="F101" s="34"/>
      <c r="G101" s="69"/>
    </row>
    <row r="102" spans="2:7" ht="12.75">
      <c r="B102" s="61">
        <v>75110</v>
      </c>
      <c r="C102" s="41" t="s">
        <v>107</v>
      </c>
      <c r="D102" s="35">
        <f>SUM(D103)</f>
        <v>0</v>
      </c>
      <c r="E102" s="35">
        <f>SUM(E103)</f>
        <v>55470</v>
      </c>
      <c r="F102" s="35">
        <f>SUM(F103)</f>
        <v>55470</v>
      </c>
      <c r="G102" s="70">
        <f>SUM(F102/E102)*100</f>
        <v>100</v>
      </c>
    </row>
    <row r="103" spans="2:7" ht="12.75">
      <c r="B103" s="19"/>
      <c r="C103" t="s">
        <v>9</v>
      </c>
      <c r="D103" s="34">
        <v>0</v>
      </c>
      <c r="E103" s="34">
        <v>55470</v>
      </c>
      <c r="F103" s="34">
        <v>55470</v>
      </c>
      <c r="G103" s="68">
        <f>SUM(F103/E103)*100</f>
        <v>100</v>
      </c>
    </row>
    <row r="104" spans="2:7" ht="12.75">
      <c r="B104" s="19"/>
      <c r="C104" t="s">
        <v>14</v>
      </c>
      <c r="D104" s="34">
        <v>0</v>
      </c>
      <c r="E104" s="34">
        <v>55470</v>
      </c>
      <c r="F104" s="34">
        <v>55470</v>
      </c>
      <c r="G104" s="68">
        <f>SUM(F104/E104)*100</f>
        <v>100</v>
      </c>
    </row>
    <row r="105" spans="2:7" ht="13.5" thickBot="1">
      <c r="B105" s="20"/>
      <c r="C105" s="13"/>
      <c r="D105" s="36"/>
      <c r="E105" s="36"/>
      <c r="F105" s="36"/>
      <c r="G105" s="54"/>
    </row>
    <row r="106" spans="2:7" ht="13.5" thickTop="1">
      <c r="B106" s="30"/>
      <c r="D106" s="31"/>
      <c r="E106" s="31"/>
      <c r="F106" s="31"/>
      <c r="G106" s="56"/>
    </row>
    <row r="107" spans="2:7" ht="13.5" thickBot="1">
      <c r="B107" s="21">
        <v>754</v>
      </c>
      <c r="C107" s="12" t="s">
        <v>41</v>
      </c>
      <c r="D107" s="32">
        <f>SUM(D108,D112,D117)</f>
        <v>164280</v>
      </c>
      <c r="E107" s="32">
        <f>SUM(E108,E112,E117)</f>
        <v>167280</v>
      </c>
      <c r="F107" s="32">
        <f>SUM(F108,F112,F117)</f>
        <v>152551</v>
      </c>
      <c r="G107" s="54">
        <f t="shared" si="6"/>
        <v>91.19500239120039</v>
      </c>
    </row>
    <row r="108" spans="2:7" ht="13.5" thickTop="1">
      <c r="B108" s="22">
        <v>75405</v>
      </c>
      <c r="C108" s="14" t="s">
        <v>36</v>
      </c>
      <c r="D108" s="33">
        <f aca="true" t="shared" si="8" ref="D108:F109">SUM(D109)</f>
        <v>62000</v>
      </c>
      <c r="E108" s="33">
        <f t="shared" si="8"/>
        <v>62000</v>
      </c>
      <c r="F108" s="33">
        <f t="shared" si="8"/>
        <v>59438</v>
      </c>
      <c r="G108" s="57">
        <f t="shared" si="6"/>
        <v>95.86774193548388</v>
      </c>
    </row>
    <row r="109" spans="2:7" ht="12.75">
      <c r="B109" s="19"/>
      <c r="C109" t="s">
        <v>9</v>
      </c>
      <c r="D109" s="34">
        <f t="shared" si="8"/>
        <v>62000</v>
      </c>
      <c r="E109" s="34">
        <f t="shared" si="8"/>
        <v>62000</v>
      </c>
      <c r="F109" s="34">
        <v>59438</v>
      </c>
      <c r="G109" s="68">
        <f t="shared" si="6"/>
        <v>95.86774193548388</v>
      </c>
    </row>
    <row r="110" spans="2:7" ht="12.75">
      <c r="B110" s="19"/>
      <c r="C110" t="s">
        <v>37</v>
      </c>
      <c r="D110" s="34">
        <v>62000</v>
      </c>
      <c r="E110" s="34">
        <v>62000</v>
      </c>
      <c r="F110" s="34">
        <v>59438</v>
      </c>
      <c r="G110" s="68">
        <f t="shared" si="6"/>
        <v>95.86774193548388</v>
      </c>
    </row>
    <row r="111" spans="2:7" ht="12.75">
      <c r="B111" s="19"/>
      <c r="D111" s="34"/>
      <c r="E111" s="34"/>
      <c r="F111" s="34"/>
      <c r="G111" s="68"/>
    </row>
    <row r="112" spans="2:7" ht="12.75">
      <c r="B112" s="23">
        <v>75414</v>
      </c>
      <c r="C112" s="15" t="s">
        <v>38</v>
      </c>
      <c r="D112" s="35">
        <f>SUM(D113)</f>
        <v>9200</v>
      </c>
      <c r="E112" s="35">
        <f>SUM(E113)</f>
        <v>12200</v>
      </c>
      <c r="F112" s="35">
        <f>SUM(F113)</f>
        <v>11471</v>
      </c>
      <c r="G112" s="70">
        <f t="shared" si="6"/>
        <v>94.02459016393443</v>
      </c>
    </row>
    <row r="113" spans="2:7" ht="12.75">
      <c r="B113" s="19"/>
      <c r="C113" t="s">
        <v>9</v>
      </c>
      <c r="D113" s="34">
        <f>SUM(D114,D115)</f>
        <v>9200</v>
      </c>
      <c r="E113" s="34">
        <f>SUM(E114,E115)</f>
        <v>12200</v>
      </c>
      <c r="F113" s="34">
        <f>SUM(F114,F115)</f>
        <v>11471</v>
      </c>
      <c r="G113" s="68">
        <f t="shared" si="6"/>
        <v>94.02459016393443</v>
      </c>
    </row>
    <row r="114" spans="2:7" ht="12.75">
      <c r="B114" s="19"/>
      <c r="C114" t="s">
        <v>17</v>
      </c>
      <c r="D114" s="34">
        <v>9200</v>
      </c>
      <c r="E114" s="34">
        <v>10200</v>
      </c>
      <c r="F114" s="34">
        <v>9471</v>
      </c>
      <c r="G114" s="68">
        <f t="shared" si="6"/>
        <v>92.8529411764706</v>
      </c>
    </row>
    <row r="115" spans="2:7" ht="12.75">
      <c r="B115" s="19"/>
      <c r="C115" t="s">
        <v>108</v>
      </c>
      <c r="D115" s="34"/>
      <c r="E115" s="34">
        <v>2000</v>
      </c>
      <c r="F115" s="34">
        <v>2000</v>
      </c>
      <c r="G115" s="68">
        <f t="shared" si="6"/>
        <v>100</v>
      </c>
    </row>
    <row r="116" spans="2:7" ht="12.75">
      <c r="B116" s="19"/>
      <c r="D116" s="34"/>
      <c r="E116" s="34"/>
      <c r="F116" s="34"/>
      <c r="G116" s="68"/>
    </row>
    <row r="117" spans="2:7" ht="12.75">
      <c r="B117" s="23">
        <v>75416</v>
      </c>
      <c r="C117" s="15" t="s">
        <v>39</v>
      </c>
      <c r="D117" s="35">
        <f>SUM(D118)</f>
        <v>93080</v>
      </c>
      <c r="E117" s="35">
        <f>SUM(E118)</f>
        <v>93080</v>
      </c>
      <c r="F117" s="35">
        <f>SUM(F118)</f>
        <v>81642</v>
      </c>
      <c r="G117" s="70">
        <f t="shared" si="6"/>
        <v>87.71164589600345</v>
      </c>
    </row>
    <row r="118" spans="2:7" ht="12.75">
      <c r="B118" s="19"/>
      <c r="C118" t="s">
        <v>9</v>
      </c>
      <c r="D118" s="34">
        <f>SUM(D119:D120)</f>
        <v>93080</v>
      </c>
      <c r="E118" s="34">
        <f>SUM(E119:E120)</f>
        <v>93080</v>
      </c>
      <c r="F118" s="34">
        <f>SUM(F119:F120)</f>
        <v>81642</v>
      </c>
      <c r="G118" s="68">
        <f t="shared" si="6"/>
        <v>87.71164589600345</v>
      </c>
    </row>
    <row r="119" spans="2:7" ht="12.75">
      <c r="B119" s="19"/>
      <c r="C119" t="s">
        <v>27</v>
      </c>
      <c r="D119" s="34">
        <v>80680</v>
      </c>
      <c r="E119" s="34">
        <v>80573</v>
      </c>
      <c r="F119" s="34">
        <v>71617</v>
      </c>
      <c r="G119" s="68">
        <f t="shared" si="6"/>
        <v>88.88461395256475</v>
      </c>
    </row>
    <row r="120" spans="2:7" ht="12.75">
      <c r="B120" s="19"/>
      <c r="C120" t="s">
        <v>40</v>
      </c>
      <c r="D120" s="34">
        <v>12400</v>
      </c>
      <c r="E120" s="34">
        <v>12507</v>
      </c>
      <c r="F120" s="34">
        <v>10025</v>
      </c>
      <c r="G120" s="68">
        <f t="shared" si="6"/>
        <v>80.15511313664348</v>
      </c>
    </row>
    <row r="121" spans="2:7" ht="13.5" thickBot="1">
      <c r="B121" s="20"/>
      <c r="C121" s="13"/>
      <c r="D121" s="36"/>
      <c r="E121" s="36"/>
      <c r="F121" s="36"/>
      <c r="G121" s="54"/>
    </row>
    <row r="122" spans="2:7" ht="13.5" thickTop="1">
      <c r="B122" s="30"/>
      <c r="D122" s="31"/>
      <c r="E122" s="31"/>
      <c r="F122" s="31"/>
      <c r="G122" s="56"/>
    </row>
    <row r="123" spans="2:7" ht="13.5" thickBot="1">
      <c r="B123" s="21">
        <v>757</v>
      </c>
      <c r="C123" s="12" t="s">
        <v>42</v>
      </c>
      <c r="D123" s="32">
        <f>SUM(D124,D127)</f>
        <v>2756314</v>
      </c>
      <c r="E123" s="32">
        <f>SUM(E124,E127)</f>
        <v>2077214</v>
      </c>
      <c r="F123" s="32">
        <f>SUM(F124,F127)</f>
        <v>2039682</v>
      </c>
      <c r="G123" s="54">
        <f t="shared" si="6"/>
        <v>98.19315679559256</v>
      </c>
    </row>
    <row r="124" spans="2:7" ht="13.5" thickTop="1">
      <c r="B124" s="22">
        <v>75702</v>
      </c>
      <c r="C124" s="14" t="s">
        <v>43</v>
      </c>
      <c r="D124" s="33">
        <f>SUM(D125)</f>
        <v>1060000</v>
      </c>
      <c r="E124" s="33">
        <f>SUM(E125)</f>
        <v>1021900</v>
      </c>
      <c r="F124" s="33">
        <f>SUM(F125)</f>
        <v>984368</v>
      </c>
      <c r="G124" s="67">
        <f t="shared" si="6"/>
        <v>96.32723358449947</v>
      </c>
    </row>
    <row r="125" spans="2:7" ht="12.75">
      <c r="B125" s="19"/>
      <c r="C125" t="s">
        <v>44</v>
      </c>
      <c r="D125" s="34">
        <v>1060000</v>
      </c>
      <c r="E125" s="34">
        <v>1021900</v>
      </c>
      <c r="F125" s="34">
        <v>984368</v>
      </c>
      <c r="G125" s="68">
        <f t="shared" si="6"/>
        <v>96.32723358449947</v>
      </c>
    </row>
    <row r="126" spans="2:7" ht="12.75">
      <c r="B126" s="19"/>
      <c r="D126" s="34"/>
      <c r="E126" s="34"/>
      <c r="F126" s="34"/>
      <c r="G126" s="68"/>
    </row>
    <row r="127" spans="2:7" ht="12.75">
      <c r="B127" s="23">
        <v>75704</v>
      </c>
      <c r="C127" s="15" t="s">
        <v>82</v>
      </c>
      <c r="D127" s="35">
        <f>SUM(D128)</f>
        <v>1696314</v>
      </c>
      <c r="E127" s="35">
        <f>SUM(E128)</f>
        <v>1055314</v>
      </c>
      <c r="F127" s="35">
        <f>SUM(F128)</f>
        <v>1055314</v>
      </c>
      <c r="G127" s="70">
        <f t="shared" si="6"/>
        <v>100</v>
      </c>
    </row>
    <row r="128" spans="2:7" ht="12.75">
      <c r="B128" s="19"/>
      <c r="C128" s="49" t="s">
        <v>83</v>
      </c>
      <c r="D128" s="34">
        <v>1696314</v>
      </c>
      <c r="E128" s="34">
        <v>1055314</v>
      </c>
      <c r="F128" s="34">
        <v>1055314</v>
      </c>
      <c r="G128" s="68">
        <f t="shared" si="6"/>
        <v>100</v>
      </c>
    </row>
    <row r="129" spans="2:7" ht="12.75">
      <c r="B129" s="19"/>
      <c r="C129" s="49"/>
      <c r="D129" s="34"/>
      <c r="E129" s="34"/>
      <c r="F129" s="34"/>
      <c r="G129" s="56"/>
    </row>
    <row r="130" spans="2:7" ht="13.5" thickBot="1">
      <c r="B130" s="20"/>
      <c r="C130" s="13"/>
      <c r="D130" s="36"/>
      <c r="E130" s="36"/>
      <c r="F130" s="36"/>
      <c r="G130" s="54"/>
    </row>
    <row r="131" spans="2:7" ht="13.5" thickTop="1">
      <c r="B131" s="19"/>
      <c r="D131" s="34"/>
      <c r="E131" s="34"/>
      <c r="F131" s="34"/>
      <c r="G131" s="56"/>
    </row>
    <row r="132" spans="2:7" ht="13.5" thickBot="1">
      <c r="B132" s="21">
        <v>758</v>
      </c>
      <c r="C132" s="12" t="s">
        <v>45</v>
      </c>
      <c r="D132" s="32">
        <f>SUM(D133)</f>
        <v>444241</v>
      </c>
      <c r="E132" s="32">
        <f>SUM(E133)</f>
        <v>362437</v>
      </c>
      <c r="F132" s="32">
        <f>SUM(F133)</f>
        <v>0</v>
      </c>
      <c r="G132" s="54">
        <f t="shared" si="6"/>
        <v>0</v>
      </c>
    </row>
    <row r="133" spans="2:7" ht="13.5" thickTop="1">
      <c r="B133" s="23">
        <v>75818</v>
      </c>
      <c r="C133" s="15" t="s">
        <v>46</v>
      </c>
      <c r="D133" s="35">
        <f>SUM(D134:D135)</f>
        <v>444241</v>
      </c>
      <c r="E133" s="35">
        <f>SUM(E134:E135)</f>
        <v>362437</v>
      </c>
      <c r="F133" s="35">
        <f>SUM(F134:F135)</f>
        <v>0</v>
      </c>
      <c r="G133" s="58">
        <f t="shared" si="6"/>
        <v>0</v>
      </c>
    </row>
    <row r="134" spans="2:7" ht="12.75">
      <c r="B134" s="19"/>
      <c r="C134" t="s">
        <v>47</v>
      </c>
      <c r="D134" s="34">
        <v>188421</v>
      </c>
      <c r="E134" s="34">
        <v>162437</v>
      </c>
      <c r="F134" s="34">
        <v>0</v>
      </c>
      <c r="G134" s="56"/>
    </row>
    <row r="135" spans="2:7" ht="12.75">
      <c r="B135" s="19"/>
      <c r="C135" t="s">
        <v>48</v>
      </c>
      <c r="D135" s="34">
        <v>255820</v>
      </c>
      <c r="E135" s="34">
        <v>200000</v>
      </c>
      <c r="F135" s="34">
        <v>0</v>
      </c>
      <c r="G135" s="56"/>
    </row>
    <row r="136" spans="2:7" ht="13.5" thickBot="1">
      <c r="B136" s="20"/>
      <c r="C136" s="13"/>
      <c r="D136" s="36"/>
      <c r="E136" s="36"/>
      <c r="F136" s="36"/>
      <c r="G136" s="54"/>
    </row>
    <row r="137" spans="2:7" ht="13.5" thickTop="1">
      <c r="B137" s="30"/>
      <c r="D137" s="37"/>
      <c r="E137" s="37"/>
      <c r="F137" s="37"/>
      <c r="G137" s="56"/>
    </row>
    <row r="138" spans="2:7" ht="13.5" thickBot="1">
      <c r="B138" s="21">
        <v>801</v>
      </c>
      <c r="C138" s="12" t="s">
        <v>49</v>
      </c>
      <c r="D138" s="32">
        <f>SUM(D139,D145,D150,D155,D161,D167)</f>
        <v>12973917</v>
      </c>
      <c r="E138" s="32">
        <f>SUM(E139,E145,E150,E155,E161,E167)</f>
        <v>13194174</v>
      </c>
      <c r="F138" s="32">
        <f>SUM(F139,F145,F150,F155,F161,F167)</f>
        <v>12958241</v>
      </c>
      <c r="G138" s="54">
        <f t="shared" si="6"/>
        <v>98.2118395588841</v>
      </c>
    </row>
    <row r="139" spans="2:7" ht="13.5" thickTop="1">
      <c r="B139" s="22">
        <v>80101</v>
      </c>
      <c r="C139" s="14" t="s">
        <v>50</v>
      </c>
      <c r="D139" s="33">
        <f>SUM(D140)</f>
        <v>7529902</v>
      </c>
      <c r="E139" s="33">
        <f>SUM(E140,E143)</f>
        <v>7698194</v>
      </c>
      <c r="F139" s="33">
        <f>SUM(F140,F143)</f>
        <v>7462968</v>
      </c>
      <c r="G139" s="67">
        <f t="shared" si="6"/>
        <v>96.9444002060743</v>
      </c>
    </row>
    <row r="140" spans="2:7" ht="12.75">
      <c r="B140" s="19"/>
      <c r="C140" t="s">
        <v>96</v>
      </c>
      <c r="D140" s="34">
        <f>SUM(D141:D142)</f>
        <v>7529902</v>
      </c>
      <c r="E140" s="34">
        <f>SUM(E141:E142)</f>
        <v>7688231</v>
      </c>
      <c r="F140" s="34">
        <f>SUM(F141:F142)</f>
        <v>7453181</v>
      </c>
      <c r="G140" s="68">
        <f t="shared" si="6"/>
        <v>96.9427297384795</v>
      </c>
    </row>
    <row r="141" spans="2:7" ht="12.75">
      <c r="B141" s="19"/>
      <c r="C141" t="s">
        <v>27</v>
      </c>
      <c r="D141" s="34">
        <v>6114024</v>
      </c>
      <c r="E141" s="34">
        <v>6299109</v>
      </c>
      <c r="F141" s="34">
        <v>6299109</v>
      </c>
      <c r="G141" s="68">
        <f t="shared" si="6"/>
        <v>100</v>
      </c>
    </row>
    <row r="142" spans="2:7" ht="12.75">
      <c r="B142" s="19"/>
      <c r="C142" t="s">
        <v>30</v>
      </c>
      <c r="D142" s="34">
        <v>1415878</v>
      </c>
      <c r="E142" s="34">
        <v>1389122</v>
      </c>
      <c r="F142" s="34">
        <v>1154072</v>
      </c>
      <c r="G142" s="68">
        <f t="shared" si="6"/>
        <v>83.07923998036169</v>
      </c>
    </row>
    <row r="143" spans="2:7" ht="12.75">
      <c r="B143" s="19"/>
      <c r="C143" t="s">
        <v>97</v>
      </c>
      <c r="D143" s="34"/>
      <c r="E143" s="34">
        <v>9963</v>
      </c>
      <c r="F143" s="34">
        <v>9787</v>
      </c>
      <c r="G143" s="68">
        <f t="shared" si="6"/>
        <v>98.23346381611964</v>
      </c>
    </row>
    <row r="144" spans="2:7" ht="12.75">
      <c r="B144" s="19"/>
      <c r="D144" s="34"/>
      <c r="E144" s="34"/>
      <c r="F144" s="34"/>
      <c r="G144" s="68"/>
    </row>
    <row r="145" spans="2:7" ht="12.75">
      <c r="B145" s="23">
        <v>80110</v>
      </c>
      <c r="C145" s="15" t="s">
        <v>52</v>
      </c>
      <c r="D145" s="35">
        <f>SUM(D146)</f>
        <v>5024356</v>
      </c>
      <c r="E145" s="35">
        <f>SUM(E146)</f>
        <v>5062023</v>
      </c>
      <c r="F145" s="35">
        <f>SUM(F146)</f>
        <v>5062006</v>
      </c>
      <c r="G145" s="70">
        <f t="shared" si="6"/>
        <v>99.99966416588782</v>
      </c>
    </row>
    <row r="146" spans="2:7" ht="12.75">
      <c r="B146" s="19"/>
      <c r="C146" t="s">
        <v>9</v>
      </c>
      <c r="D146" s="34">
        <f>SUM(D147:D148)</f>
        <v>5024356</v>
      </c>
      <c r="E146" s="34">
        <f>SUM(E147:E148)</f>
        <v>5062023</v>
      </c>
      <c r="F146" s="34">
        <f>SUM(F147:F148)</f>
        <v>5062006</v>
      </c>
      <c r="G146" s="68">
        <f t="shared" si="6"/>
        <v>99.99966416588782</v>
      </c>
    </row>
    <row r="147" spans="2:7" ht="12.75">
      <c r="B147" s="19"/>
      <c r="C147" t="s">
        <v>27</v>
      </c>
      <c r="D147" s="34">
        <v>4126358</v>
      </c>
      <c r="E147" s="34">
        <v>4197927</v>
      </c>
      <c r="F147" s="34">
        <v>4197924</v>
      </c>
      <c r="G147" s="68">
        <f t="shared" si="6"/>
        <v>99.99992853615606</v>
      </c>
    </row>
    <row r="148" spans="2:7" ht="12.75">
      <c r="B148" s="19"/>
      <c r="C148" t="s">
        <v>33</v>
      </c>
      <c r="D148" s="34">
        <v>897998</v>
      </c>
      <c r="E148" s="34">
        <v>864096</v>
      </c>
      <c r="F148" s="34">
        <v>864082</v>
      </c>
      <c r="G148" s="68">
        <f t="shared" si="6"/>
        <v>99.99837980965079</v>
      </c>
    </row>
    <row r="149" spans="2:7" ht="12.75">
      <c r="B149" s="19"/>
      <c r="D149" s="34"/>
      <c r="E149" s="34"/>
      <c r="F149" s="34"/>
      <c r="G149" s="68"/>
    </row>
    <row r="150" spans="2:7" ht="12.75">
      <c r="B150" s="23">
        <v>80113</v>
      </c>
      <c r="C150" s="15" t="s">
        <v>94</v>
      </c>
      <c r="D150" s="35">
        <f>SUM(D151)</f>
        <v>55000</v>
      </c>
      <c r="E150" s="35">
        <f>SUM(E151)</f>
        <v>42296</v>
      </c>
      <c r="F150" s="35">
        <f>SUM(F151)</f>
        <v>41863</v>
      </c>
      <c r="G150" s="70">
        <f t="shared" si="6"/>
        <v>98.97626253073577</v>
      </c>
    </row>
    <row r="151" spans="2:7" ht="12.75">
      <c r="B151" s="19"/>
      <c r="C151" t="s">
        <v>9</v>
      </c>
      <c r="D151" s="34">
        <f>SUM(D152:D153)</f>
        <v>55000</v>
      </c>
      <c r="E151" s="34">
        <f>SUM(E152:E153)</f>
        <v>42296</v>
      </c>
      <c r="F151" s="34">
        <f>SUM(F152:F153)</f>
        <v>41863</v>
      </c>
      <c r="G151" s="68">
        <f t="shared" si="6"/>
        <v>98.97626253073577</v>
      </c>
    </row>
    <row r="152" spans="2:7" ht="12.75">
      <c r="B152" s="19"/>
      <c r="C152" t="s">
        <v>12</v>
      </c>
      <c r="D152" s="34">
        <v>0</v>
      </c>
      <c r="E152" s="34">
        <v>1600</v>
      </c>
      <c r="F152" s="34">
        <v>1167</v>
      </c>
      <c r="G152" s="68">
        <f t="shared" si="6"/>
        <v>72.9375</v>
      </c>
    </row>
    <row r="153" spans="2:7" ht="12.75">
      <c r="B153" s="19"/>
      <c r="C153" t="s">
        <v>110</v>
      </c>
      <c r="D153" s="34">
        <v>55000</v>
      </c>
      <c r="E153" s="34">
        <v>40696</v>
      </c>
      <c r="F153" s="34">
        <v>40696</v>
      </c>
      <c r="G153" s="68">
        <f t="shared" si="6"/>
        <v>100</v>
      </c>
    </row>
    <row r="154" spans="2:7" ht="12.75">
      <c r="B154" s="19"/>
      <c r="D154" s="34"/>
      <c r="E154" s="34"/>
      <c r="F154" s="34"/>
      <c r="G154" s="68"/>
    </row>
    <row r="155" spans="2:7" ht="12.75">
      <c r="B155" s="23">
        <v>80114</v>
      </c>
      <c r="C155" s="15" t="s">
        <v>111</v>
      </c>
      <c r="D155" s="35">
        <f>SUM(D156)</f>
        <v>216427</v>
      </c>
      <c r="E155" s="35">
        <f>SUM(E156)</f>
        <v>217896</v>
      </c>
      <c r="F155" s="35">
        <f>SUM(F156)</f>
        <v>217896</v>
      </c>
      <c r="G155" s="70">
        <f t="shared" si="6"/>
        <v>100</v>
      </c>
    </row>
    <row r="156" spans="2:7" ht="12.75">
      <c r="B156" s="19"/>
      <c r="C156" t="s">
        <v>9</v>
      </c>
      <c r="D156" s="34">
        <f>SUM(D157:D158)</f>
        <v>216427</v>
      </c>
      <c r="E156" s="34">
        <f>SUM(E157:E158)</f>
        <v>217896</v>
      </c>
      <c r="F156" s="34">
        <f>SUM(F157:F158)</f>
        <v>217896</v>
      </c>
      <c r="G156" s="68">
        <f aca="true" t="shared" si="9" ref="G156:G217">SUM(F156/E156)*100</f>
        <v>100</v>
      </c>
    </row>
    <row r="157" spans="2:7" ht="12.75">
      <c r="B157" s="19"/>
      <c r="C157" t="s">
        <v>98</v>
      </c>
      <c r="D157" s="34">
        <v>200252</v>
      </c>
      <c r="E157" s="34">
        <v>200452</v>
      </c>
      <c r="F157" s="34">
        <v>200452</v>
      </c>
      <c r="G157" s="68">
        <f t="shared" si="9"/>
        <v>100</v>
      </c>
    </row>
    <row r="158" spans="2:7" ht="12.75">
      <c r="B158" s="19"/>
      <c r="C158" t="s">
        <v>33</v>
      </c>
      <c r="D158" s="34">
        <v>16175</v>
      </c>
      <c r="E158" s="34">
        <v>17444</v>
      </c>
      <c r="F158" s="34">
        <v>17444</v>
      </c>
      <c r="G158" s="68">
        <f t="shared" si="9"/>
        <v>100</v>
      </c>
    </row>
    <row r="159" spans="2:7" ht="12.75">
      <c r="B159" s="19"/>
      <c r="D159" s="34"/>
      <c r="E159" s="34"/>
      <c r="F159" s="34"/>
      <c r="G159" s="68"/>
    </row>
    <row r="160" spans="2:7" ht="12.75">
      <c r="B160" s="19"/>
      <c r="D160" s="34"/>
      <c r="E160" s="34"/>
      <c r="F160" s="34"/>
      <c r="G160" s="68"/>
    </row>
    <row r="161" spans="2:7" ht="12.75">
      <c r="B161" s="23">
        <v>80146</v>
      </c>
      <c r="C161" s="15" t="s">
        <v>95</v>
      </c>
      <c r="D161" s="35">
        <f>SUM(D162)</f>
        <v>74595</v>
      </c>
      <c r="E161" s="35">
        <f>SUM(E162)</f>
        <v>74595</v>
      </c>
      <c r="F161" s="35">
        <f>SUM(F162)</f>
        <v>74594</v>
      </c>
      <c r="G161" s="70">
        <f t="shared" si="9"/>
        <v>99.99865942757557</v>
      </c>
    </row>
    <row r="162" spans="2:7" ht="12.75">
      <c r="B162" s="19"/>
      <c r="C162" t="s">
        <v>9</v>
      </c>
      <c r="D162" s="34">
        <f>SUM(D163:D164)</f>
        <v>74595</v>
      </c>
      <c r="E162" s="34">
        <f>SUM(E163:E164)</f>
        <v>74595</v>
      </c>
      <c r="F162" s="34">
        <f>SUM(F163:F164)</f>
        <v>74594</v>
      </c>
      <c r="G162" s="68">
        <f t="shared" si="9"/>
        <v>99.99865942757557</v>
      </c>
    </row>
    <row r="163" spans="2:7" ht="12.75">
      <c r="B163" s="19"/>
      <c r="C163" t="s">
        <v>98</v>
      </c>
      <c r="D163" s="34">
        <v>57939</v>
      </c>
      <c r="E163" s="34">
        <v>49655</v>
      </c>
      <c r="F163" s="34">
        <v>49654</v>
      </c>
      <c r="G163" s="68">
        <f>SUM(F163/E163)*100</f>
        <v>99.99798610411843</v>
      </c>
    </row>
    <row r="164" spans="2:7" ht="12.75">
      <c r="B164" s="19"/>
      <c r="C164" t="s">
        <v>33</v>
      </c>
      <c r="D164" s="34">
        <v>16656</v>
      </c>
      <c r="E164" s="34">
        <v>24940</v>
      </c>
      <c r="F164" s="34">
        <v>24940</v>
      </c>
      <c r="G164" s="68">
        <f>SUM(F164/E164)*100</f>
        <v>100</v>
      </c>
    </row>
    <row r="165" spans="2:7" ht="12.75">
      <c r="B165" s="19"/>
      <c r="D165" s="34"/>
      <c r="E165" s="34"/>
      <c r="F165" s="34"/>
      <c r="G165" s="68"/>
    </row>
    <row r="166" spans="2:7" ht="12.75">
      <c r="B166" s="19"/>
      <c r="D166" s="34"/>
      <c r="E166" s="34"/>
      <c r="F166" s="34"/>
      <c r="G166" s="68"/>
    </row>
    <row r="167" spans="2:7" ht="12.75">
      <c r="B167" s="23">
        <v>80195</v>
      </c>
      <c r="C167" s="15" t="s">
        <v>21</v>
      </c>
      <c r="D167" s="35">
        <f>SUM(D168)</f>
        <v>73637</v>
      </c>
      <c r="E167" s="35">
        <f>SUM(E168)</f>
        <v>99170</v>
      </c>
      <c r="F167" s="35">
        <f>SUM(F168)</f>
        <v>98914</v>
      </c>
      <c r="G167" s="70">
        <f t="shared" si="9"/>
        <v>99.74185741655742</v>
      </c>
    </row>
    <row r="168" spans="2:7" ht="12.75">
      <c r="B168" s="19"/>
      <c r="C168" s="49" t="s">
        <v>9</v>
      </c>
      <c r="D168" s="34">
        <f>SUM(D169,D170)</f>
        <v>73637</v>
      </c>
      <c r="E168" s="34">
        <f>SUM(E169,E170)</f>
        <v>99170</v>
      </c>
      <c r="F168" s="34">
        <f>SUM(F169,F170)</f>
        <v>98914</v>
      </c>
      <c r="G168" s="68">
        <f t="shared" si="9"/>
        <v>99.74185741655742</v>
      </c>
    </row>
    <row r="169" spans="2:7" ht="12.75">
      <c r="B169" s="19"/>
      <c r="C169" s="49" t="s">
        <v>14</v>
      </c>
      <c r="D169" s="34">
        <v>73637</v>
      </c>
      <c r="E169" s="34">
        <v>99170</v>
      </c>
      <c r="F169" s="34">
        <v>98914</v>
      </c>
      <c r="G169" s="68">
        <f t="shared" si="9"/>
        <v>99.74185741655742</v>
      </c>
    </row>
    <row r="170" spans="2:7" ht="12.75">
      <c r="B170" s="19"/>
      <c r="D170" s="34"/>
      <c r="E170" s="34"/>
      <c r="F170" s="34"/>
      <c r="G170" s="56"/>
    </row>
    <row r="171" spans="2:7" ht="14.25" customHeight="1" thickBot="1">
      <c r="B171" s="20"/>
      <c r="C171" s="13"/>
      <c r="D171" s="36"/>
      <c r="E171" s="36"/>
      <c r="F171" s="36"/>
      <c r="G171" s="54"/>
    </row>
    <row r="172" spans="2:7" ht="13.5" thickTop="1">
      <c r="B172" s="30"/>
      <c r="D172" s="31"/>
      <c r="E172" s="31"/>
      <c r="F172" s="31"/>
      <c r="G172" s="56"/>
    </row>
    <row r="173" spans="2:7" ht="13.5" thickBot="1">
      <c r="B173" s="21">
        <v>851</v>
      </c>
      <c r="C173" s="12" t="s">
        <v>53</v>
      </c>
      <c r="D173" s="32">
        <f aca="true" t="shared" si="10" ref="D173:F174">SUM(D174)</f>
        <v>500000</v>
      </c>
      <c r="E173" s="32">
        <f t="shared" si="10"/>
        <v>500000</v>
      </c>
      <c r="F173" s="32">
        <f t="shared" si="10"/>
        <v>422486</v>
      </c>
      <c r="G173" s="54">
        <f t="shared" si="9"/>
        <v>84.49719999999999</v>
      </c>
    </row>
    <row r="174" spans="2:7" ht="13.5" thickTop="1">
      <c r="B174" s="22">
        <v>85154</v>
      </c>
      <c r="C174" s="14" t="s">
        <v>54</v>
      </c>
      <c r="D174" s="33">
        <f t="shared" si="10"/>
        <v>500000</v>
      </c>
      <c r="E174" s="33">
        <f t="shared" si="10"/>
        <v>500000</v>
      </c>
      <c r="F174" s="33">
        <f t="shared" si="10"/>
        <v>422486</v>
      </c>
      <c r="G174" s="67">
        <f t="shared" si="9"/>
        <v>84.49719999999999</v>
      </c>
    </row>
    <row r="175" spans="2:7" ht="12.75">
      <c r="B175" s="19"/>
      <c r="C175" t="s">
        <v>9</v>
      </c>
      <c r="D175" s="34">
        <f>SUM(D176:D177)</f>
        <v>500000</v>
      </c>
      <c r="E175" s="34">
        <f>SUM(E176:E177)</f>
        <v>500000</v>
      </c>
      <c r="F175" s="34">
        <f>SUM(F176:F177)</f>
        <v>422486</v>
      </c>
      <c r="G175" s="68">
        <f t="shared" si="9"/>
        <v>84.49719999999999</v>
      </c>
    </row>
    <row r="176" spans="2:7" ht="12.75">
      <c r="B176" s="19"/>
      <c r="C176" t="s">
        <v>14</v>
      </c>
      <c r="D176" s="34">
        <v>500000</v>
      </c>
      <c r="E176" s="34">
        <v>476760</v>
      </c>
      <c r="F176" s="34">
        <v>399246</v>
      </c>
      <c r="G176" s="68">
        <f t="shared" si="9"/>
        <v>83.74150515982885</v>
      </c>
    </row>
    <row r="177" spans="2:7" ht="13.5" thickBot="1">
      <c r="B177" s="20"/>
      <c r="C177" s="13" t="s">
        <v>88</v>
      </c>
      <c r="D177" s="36">
        <v>0</v>
      </c>
      <c r="E177" s="36">
        <v>23240</v>
      </c>
      <c r="F177" s="36">
        <v>23240</v>
      </c>
      <c r="G177" s="54">
        <f t="shared" si="9"/>
        <v>100</v>
      </c>
    </row>
    <row r="178" spans="2:7" ht="13.5" thickTop="1">
      <c r="B178" s="22"/>
      <c r="C178" s="14"/>
      <c r="D178" s="33"/>
      <c r="E178" s="33"/>
      <c r="F178" s="33"/>
      <c r="G178" s="57"/>
    </row>
    <row r="179" spans="2:7" ht="13.5" thickBot="1">
      <c r="B179" s="21">
        <v>853</v>
      </c>
      <c r="C179" s="12" t="s">
        <v>55</v>
      </c>
      <c r="D179" s="32">
        <f>SUM(D180,D185,D190,D194,D198,D202,D206,D211,D215)</f>
        <v>9555270</v>
      </c>
      <c r="E179" s="32">
        <f>SUM(E180,E185,E190,E194,E198,E202,E206,E211,E215)</f>
        <v>9553209</v>
      </c>
      <c r="F179" s="32">
        <f>SUM(F180,F185,F190,F194,F198,F202,F206,F211,F215)</f>
        <v>8931674</v>
      </c>
      <c r="G179" s="54">
        <f t="shared" si="9"/>
        <v>93.49396626829791</v>
      </c>
    </row>
    <row r="180" spans="2:7" ht="13.5" thickTop="1">
      <c r="B180" s="22">
        <v>85302</v>
      </c>
      <c r="C180" s="14" t="s">
        <v>56</v>
      </c>
      <c r="D180" s="33">
        <f>SUM(D181)</f>
        <v>289500</v>
      </c>
      <c r="E180" s="33">
        <f>SUM(E181)</f>
        <v>310670</v>
      </c>
      <c r="F180" s="33">
        <f>SUM(F181)</f>
        <v>310670</v>
      </c>
      <c r="G180" s="67">
        <f t="shared" si="9"/>
        <v>100</v>
      </c>
    </row>
    <row r="181" spans="2:7" ht="12.75">
      <c r="B181" s="19"/>
      <c r="C181" t="s">
        <v>9</v>
      </c>
      <c r="D181" s="34">
        <f>SUM(D182:D183)</f>
        <v>289500</v>
      </c>
      <c r="E181" s="34">
        <f>SUM(E182:E183)</f>
        <v>310670</v>
      </c>
      <c r="F181" s="34">
        <f>SUM(F182:F183)</f>
        <v>310670</v>
      </c>
      <c r="G181" s="68">
        <f t="shared" si="9"/>
        <v>100</v>
      </c>
    </row>
    <row r="182" spans="2:7" ht="12.75">
      <c r="B182" s="19"/>
      <c r="C182" t="s">
        <v>27</v>
      </c>
      <c r="D182" s="34">
        <v>273600</v>
      </c>
      <c r="E182" s="34">
        <v>277608</v>
      </c>
      <c r="F182" s="34">
        <v>277608</v>
      </c>
      <c r="G182" s="68">
        <f t="shared" si="9"/>
        <v>100</v>
      </c>
    </row>
    <row r="183" spans="2:7" ht="12.75">
      <c r="B183" s="19"/>
      <c r="C183" t="s">
        <v>30</v>
      </c>
      <c r="D183" s="34">
        <v>15900</v>
      </c>
      <c r="E183" s="34">
        <v>33062</v>
      </c>
      <c r="F183" s="34">
        <v>33062</v>
      </c>
      <c r="G183" s="68">
        <f t="shared" si="9"/>
        <v>100</v>
      </c>
    </row>
    <row r="184" spans="2:7" ht="12.75">
      <c r="B184" s="19"/>
      <c r="D184" s="34"/>
      <c r="E184" s="34"/>
      <c r="F184" s="34"/>
      <c r="G184" s="68"/>
    </row>
    <row r="185" spans="2:7" ht="12.75">
      <c r="B185" s="23">
        <v>85305</v>
      </c>
      <c r="C185" s="15" t="s">
        <v>57</v>
      </c>
      <c r="D185" s="35">
        <f>SUM(D186)</f>
        <v>871010</v>
      </c>
      <c r="E185" s="35">
        <f>SUM(E186)</f>
        <v>738840</v>
      </c>
      <c r="F185" s="35">
        <f>SUM(F186)</f>
        <v>738424</v>
      </c>
      <c r="G185" s="70">
        <f t="shared" si="9"/>
        <v>99.94369552271127</v>
      </c>
    </row>
    <row r="186" spans="2:7" ht="12.75">
      <c r="B186" s="19"/>
      <c r="C186" t="s">
        <v>9</v>
      </c>
      <c r="D186" s="34">
        <f>SUM(D187:D188)</f>
        <v>871010</v>
      </c>
      <c r="E186" s="34">
        <f>SUM(E187:E188)</f>
        <v>738840</v>
      </c>
      <c r="F186" s="34">
        <f>SUM(F187:F188)</f>
        <v>738424</v>
      </c>
      <c r="G186" s="68">
        <f t="shared" si="9"/>
        <v>99.94369552271127</v>
      </c>
    </row>
    <row r="187" spans="2:7" ht="12.75">
      <c r="B187" s="19"/>
      <c r="C187" t="s">
        <v>27</v>
      </c>
      <c r="D187" s="34">
        <v>805470</v>
      </c>
      <c r="E187" s="34">
        <v>657531</v>
      </c>
      <c r="F187" s="34">
        <v>657496</v>
      </c>
      <c r="G187" s="68">
        <f t="shared" si="9"/>
        <v>99.9946770570513</v>
      </c>
    </row>
    <row r="188" spans="2:7" ht="12.75">
      <c r="B188" s="19"/>
      <c r="C188" t="s">
        <v>30</v>
      </c>
      <c r="D188" s="34">
        <v>65540</v>
      </c>
      <c r="E188" s="34">
        <v>81309</v>
      </c>
      <c r="F188" s="34">
        <v>80928</v>
      </c>
      <c r="G188" s="68">
        <f t="shared" si="9"/>
        <v>99.53141718628935</v>
      </c>
    </row>
    <row r="189" spans="2:7" ht="12.75">
      <c r="B189" s="19"/>
      <c r="D189" s="34"/>
      <c r="E189" s="34"/>
      <c r="F189" s="34"/>
      <c r="G189" s="68"/>
    </row>
    <row r="190" spans="2:7" ht="12.75">
      <c r="B190" s="23">
        <v>85313</v>
      </c>
      <c r="C190" s="15" t="s">
        <v>84</v>
      </c>
      <c r="D190" s="35">
        <f aca="true" t="shared" si="11" ref="D190:F191">SUM(D191)</f>
        <v>43000</v>
      </c>
      <c r="E190" s="35">
        <f t="shared" si="11"/>
        <v>53000</v>
      </c>
      <c r="F190" s="35">
        <f t="shared" si="11"/>
        <v>53000</v>
      </c>
      <c r="G190" s="70">
        <f t="shared" si="9"/>
        <v>100</v>
      </c>
    </row>
    <row r="191" spans="2:7" ht="12.75">
      <c r="B191" s="19"/>
      <c r="C191" t="s">
        <v>9</v>
      </c>
      <c r="D191" s="34">
        <f t="shared" si="11"/>
        <v>43000</v>
      </c>
      <c r="E191" s="34">
        <f t="shared" si="11"/>
        <v>53000</v>
      </c>
      <c r="F191" s="34">
        <f t="shared" si="11"/>
        <v>53000</v>
      </c>
      <c r="G191" s="68">
        <f t="shared" si="9"/>
        <v>100</v>
      </c>
    </row>
    <row r="192" spans="2:7" ht="12.75">
      <c r="B192" s="19"/>
      <c r="C192" t="s">
        <v>58</v>
      </c>
      <c r="D192" s="34">
        <v>43000</v>
      </c>
      <c r="E192" s="34">
        <v>53000</v>
      </c>
      <c r="F192" s="34">
        <v>53000</v>
      </c>
      <c r="G192" s="68">
        <f t="shared" si="9"/>
        <v>100</v>
      </c>
    </row>
    <row r="193" spans="2:7" ht="12.75">
      <c r="B193" s="19"/>
      <c r="D193" s="34"/>
      <c r="E193" s="34"/>
      <c r="F193" s="34"/>
      <c r="G193" s="68"/>
    </row>
    <row r="194" spans="2:7" ht="25.5">
      <c r="B194" s="42">
        <v>85314</v>
      </c>
      <c r="C194" s="41" t="s">
        <v>85</v>
      </c>
      <c r="D194" s="35">
        <f aca="true" t="shared" si="12" ref="D194:F195">SUM(D195)</f>
        <v>2805000</v>
      </c>
      <c r="E194" s="35">
        <f t="shared" si="12"/>
        <v>2784798</v>
      </c>
      <c r="F194" s="35">
        <f t="shared" si="12"/>
        <v>2634416</v>
      </c>
      <c r="G194" s="70">
        <f t="shared" si="9"/>
        <v>94.59989557590892</v>
      </c>
    </row>
    <row r="195" spans="2:7" ht="12.75">
      <c r="B195" s="19"/>
      <c r="C195" t="s">
        <v>9</v>
      </c>
      <c r="D195" s="34">
        <f t="shared" si="12"/>
        <v>2805000</v>
      </c>
      <c r="E195" s="34">
        <f t="shared" si="12"/>
        <v>2784798</v>
      </c>
      <c r="F195" s="34">
        <f t="shared" si="12"/>
        <v>2634416</v>
      </c>
      <c r="G195" s="68">
        <f t="shared" si="9"/>
        <v>94.59989557590892</v>
      </c>
    </row>
    <row r="196" spans="2:7" ht="12.75">
      <c r="B196" s="19"/>
      <c r="C196" t="s">
        <v>58</v>
      </c>
      <c r="D196" s="34">
        <v>2805000</v>
      </c>
      <c r="E196" s="34">
        <v>2784798</v>
      </c>
      <c r="F196" s="34">
        <v>2634416</v>
      </c>
      <c r="G196" s="68">
        <f t="shared" si="9"/>
        <v>94.59989557590892</v>
      </c>
    </row>
    <row r="197" spans="2:7" ht="12.75">
      <c r="B197" s="19"/>
      <c r="D197" s="34"/>
      <c r="E197" s="34"/>
      <c r="F197" s="34"/>
      <c r="G197" s="68"/>
    </row>
    <row r="198" spans="2:7" ht="12.75">
      <c r="B198" s="23">
        <v>85315</v>
      </c>
      <c r="C198" s="15" t="s">
        <v>59</v>
      </c>
      <c r="D198" s="35">
        <f aca="true" t="shared" si="13" ref="D198:F199">SUM(D199)</f>
        <v>4432000</v>
      </c>
      <c r="E198" s="35">
        <f t="shared" si="13"/>
        <v>4432000</v>
      </c>
      <c r="F198" s="35">
        <f t="shared" si="13"/>
        <v>4023458</v>
      </c>
      <c r="G198" s="70">
        <f t="shared" si="9"/>
        <v>90.78199458483755</v>
      </c>
    </row>
    <row r="199" spans="2:7" ht="12.75">
      <c r="B199" s="19"/>
      <c r="C199" t="s">
        <v>9</v>
      </c>
      <c r="D199" s="34">
        <f t="shared" si="13"/>
        <v>4432000</v>
      </c>
      <c r="E199" s="34">
        <f t="shared" si="13"/>
        <v>4432000</v>
      </c>
      <c r="F199" s="34">
        <f t="shared" si="13"/>
        <v>4023458</v>
      </c>
      <c r="G199" s="68">
        <f t="shared" si="9"/>
        <v>90.78199458483755</v>
      </c>
    </row>
    <row r="200" spans="2:7" ht="12.75">
      <c r="B200" s="19"/>
      <c r="C200" t="s">
        <v>60</v>
      </c>
      <c r="D200" s="34">
        <v>4432000</v>
      </c>
      <c r="E200" s="34">
        <v>4432000</v>
      </c>
      <c r="F200" s="34">
        <v>4023458</v>
      </c>
      <c r="G200" s="68">
        <f t="shared" si="9"/>
        <v>90.78199458483755</v>
      </c>
    </row>
    <row r="201" spans="2:7" ht="12.75">
      <c r="B201" s="19"/>
      <c r="D201" s="34"/>
      <c r="E201" s="34"/>
      <c r="F201" s="34"/>
      <c r="G201" s="68"/>
    </row>
    <row r="202" spans="2:7" ht="12.75">
      <c r="B202" s="23">
        <v>85316</v>
      </c>
      <c r="C202" s="15" t="s">
        <v>61</v>
      </c>
      <c r="D202" s="35">
        <f aca="true" t="shared" si="14" ref="D202:F203">SUM(D203)</f>
        <v>148000</v>
      </c>
      <c r="E202" s="35">
        <f t="shared" si="14"/>
        <v>96500</v>
      </c>
      <c r="F202" s="35">
        <f t="shared" si="14"/>
        <v>96500</v>
      </c>
      <c r="G202" s="70">
        <f t="shared" si="9"/>
        <v>100</v>
      </c>
    </row>
    <row r="203" spans="2:7" ht="12.75">
      <c r="B203" s="19"/>
      <c r="C203" t="s">
        <v>9</v>
      </c>
      <c r="D203" s="34">
        <f t="shared" si="14"/>
        <v>148000</v>
      </c>
      <c r="E203" s="34">
        <f t="shared" si="14"/>
        <v>96500</v>
      </c>
      <c r="F203" s="34">
        <f t="shared" si="14"/>
        <v>96500</v>
      </c>
      <c r="G203" s="68">
        <f t="shared" si="9"/>
        <v>100</v>
      </c>
    </row>
    <row r="204" spans="2:7" ht="12.75">
      <c r="B204" s="19"/>
      <c r="C204" t="s">
        <v>60</v>
      </c>
      <c r="D204" s="34">
        <v>148000</v>
      </c>
      <c r="E204" s="34">
        <v>96500</v>
      </c>
      <c r="F204" s="34">
        <v>96500</v>
      </c>
      <c r="G204" s="68">
        <f t="shared" si="9"/>
        <v>100</v>
      </c>
    </row>
    <row r="205" spans="2:7" ht="12.75">
      <c r="B205" s="19"/>
      <c r="D205" s="34"/>
      <c r="E205" s="34"/>
      <c r="F205" s="34"/>
      <c r="G205" s="68"/>
    </row>
    <row r="206" spans="2:7" ht="12.75">
      <c r="B206" s="23">
        <v>85319</v>
      </c>
      <c r="C206" s="15" t="s">
        <v>62</v>
      </c>
      <c r="D206" s="35">
        <f>SUM(D207)</f>
        <v>718760</v>
      </c>
      <c r="E206" s="35">
        <f>SUM(E207)</f>
        <v>728829</v>
      </c>
      <c r="F206" s="35">
        <f>SUM(F207)</f>
        <v>728828</v>
      </c>
      <c r="G206" s="70">
        <f t="shared" si="9"/>
        <v>99.99986279360454</v>
      </c>
    </row>
    <row r="207" spans="2:7" ht="12.75">
      <c r="B207" s="19"/>
      <c r="C207" t="s">
        <v>63</v>
      </c>
      <c r="D207" s="34">
        <f>SUM(D208:D209)</f>
        <v>718760</v>
      </c>
      <c r="E207" s="34">
        <f>SUM(E208:E209)</f>
        <v>728829</v>
      </c>
      <c r="F207" s="43">
        <f>SUM(F208:F209)</f>
        <v>728828</v>
      </c>
      <c r="G207" s="71">
        <f t="shared" si="9"/>
        <v>99.99986279360454</v>
      </c>
    </row>
    <row r="208" spans="2:7" ht="12.75">
      <c r="B208" s="19"/>
      <c r="C208" t="s">
        <v>27</v>
      </c>
      <c r="D208" s="34">
        <v>634220</v>
      </c>
      <c r="E208" s="34">
        <v>654136</v>
      </c>
      <c r="F208" s="34">
        <v>654136</v>
      </c>
      <c r="G208" s="68">
        <f t="shared" si="9"/>
        <v>100</v>
      </c>
    </row>
    <row r="209" spans="2:7" ht="12.75">
      <c r="B209" s="19"/>
      <c r="C209" t="s">
        <v>40</v>
      </c>
      <c r="D209" s="34">
        <v>84540</v>
      </c>
      <c r="E209" s="34">
        <v>74693</v>
      </c>
      <c r="F209" s="34">
        <v>74692</v>
      </c>
      <c r="G209" s="68">
        <f t="shared" si="9"/>
        <v>99.99866118645656</v>
      </c>
    </row>
    <row r="210" spans="2:7" ht="12.75">
      <c r="B210" s="19"/>
      <c r="D210" s="34"/>
      <c r="E210" s="34"/>
      <c r="F210" s="34"/>
      <c r="G210" s="68"/>
    </row>
    <row r="211" spans="2:7" ht="12.75">
      <c r="B211" s="23">
        <v>85328</v>
      </c>
      <c r="C211" s="15" t="s">
        <v>64</v>
      </c>
      <c r="D211" s="35">
        <f aca="true" t="shared" si="15" ref="D211:F212">SUM(D212)</f>
        <v>230000</v>
      </c>
      <c r="E211" s="35">
        <f t="shared" si="15"/>
        <v>230000</v>
      </c>
      <c r="F211" s="35">
        <f t="shared" si="15"/>
        <v>175950</v>
      </c>
      <c r="G211" s="70">
        <f t="shared" si="9"/>
        <v>76.5</v>
      </c>
    </row>
    <row r="212" spans="2:7" ht="12.75">
      <c r="B212" s="19"/>
      <c r="C212" t="s">
        <v>9</v>
      </c>
      <c r="D212" s="34">
        <f t="shared" si="15"/>
        <v>230000</v>
      </c>
      <c r="E212" s="34">
        <f t="shared" si="15"/>
        <v>230000</v>
      </c>
      <c r="F212" s="34">
        <f t="shared" si="15"/>
        <v>175950</v>
      </c>
      <c r="G212" s="68">
        <f t="shared" si="9"/>
        <v>76.5</v>
      </c>
    </row>
    <row r="213" spans="2:7" ht="12.75">
      <c r="B213" s="19"/>
      <c r="C213" t="s">
        <v>60</v>
      </c>
      <c r="D213" s="34">
        <v>230000</v>
      </c>
      <c r="E213" s="34">
        <v>230000</v>
      </c>
      <c r="F213" s="34">
        <v>175950</v>
      </c>
      <c r="G213" s="68">
        <f t="shared" si="9"/>
        <v>76.5</v>
      </c>
    </row>
    <row r="214" spans="2:7" ht="12.75">
      <c r="B214" s="19"/>
      <c r="D214" s="34"/>
      <c r="E214" s="34"/>
      <c r="F214" s="34"/>
      <c r="G214" s="68"/>
    </row>
    <row r="215" spans="2:7" ht="12.75">
      <c r="B215" s="23">
        <v>85395</v>
      </c>
      <c r="C215" s="15" t="s">
        <v>21</v>
      </c>
      <c r="D215" s="35">
        <f aca="true" t="shared" si="16" ref="D215:F216">SUM(D216)</f>
        <v>18000</v>
      </c>
      <c r="E215" s="35">
        <f t="shared" si="16"/>
        <v>178572</v>
      </c>
      <c r="F215" s="35">
        <f t="shared" si="16"/>
        <v>170428</v>
      </c>
      <c r="G215" s="70">
        <f t="shared" si="9"/>
        <v>95.43937459400131</v>
      </c>
    </row>
    <row r="216" spans="2:7" ht="12.75">
      <c r="B216" s="19"/>
      <c r="C216" t="s">
        <v>9</v>
      </c>
      <c r="D216" s="34">
        <f t="shared" si="16"/>
        <v>18000</v>
      </c>
      <c r="E216" s="34">
        <f t="shared" si="16"/>
        <v>178572</v>
      </c>
      <c r="F216" s="34">
        <f t="shared" si="16"/>
        <v>170428</v>
      </c>
      <c r="G216" s="68">
        <f t="shared" si="9"/>
        <v>95.43937459400131</v>
      </c>
    </row>
    <row r="217" spans="2:7" ht="12.75">
      <c r="B217" s="19"/>
      <c r="C217" t="s">
        <v>60</v>
      </c>
      <c r="D217" s="34">
        <v>18000</v>
      </c>
      <c r="E217" s="34">
        <v>178572</v>
      </c>
      <c r="F217" s="34">
        <v>170428</v>
      </c>
      <c r="G217" s="68">
        <f t="shared" si="9"/>
        <v>95.43937459400131</v>
      </c>
    </row>
    <row r="218" spans="2:7" ht="13.5" thickBot="1">
      <c r="B218" s="20"/>
      <c r="C218" s="13"/>
      <c r="D218" s="36"/>
      <c r="E218" s="36"/>
      <c r="F218" s="36"/>
      <c r="G218" s="54"/>
    </row>
    <row r="219" spans="2:7" ht="13.5" thickTop="1">
      <c r="B219" s="30"/>
      <c r="D219" s="31"/>
      <c r="E219" s="31"/>
      <c r="F219" s="31"/>
      <c r="G219" s="56"/>
    </row>
    <row r="220" spans="2:7" ht="13.5" thickBot="1">
      <c r="B220" s="21">
        <v>854</v>
      </c>
      <c r="C220" s="12" t="s">
        <v>65</v>
      </c>
      <c r="D220" s="32">
        <f>SUM(D221,D226,D231,D235)</f>
        <v>5902147</v>
      </c>
      <c r="E220" s="32">
        <f>SUM(E221,E226,E231,E235)</f>
        <v>5611959</v>
      </c>
      <c r="F220" s="32">
        <f>SUM(F221,F226,F231,F235)</f>
        <v>5611379</v>
      </c>
      <c r="G220" s="54">
        <f aca="true" t="shared" si="17" ref="G220:G292">SUM(F220/E220)*100</f>
        <v>99.98966492805809</v>
      </c>
    </row>
    <row r="221" spans="2:7" ht="13.5" thickTop="1">
      <c r="B221" s="22">
        <v>85401</v>
      </c>
      <c r="C221" s="14" t="s">
        <v>66</v>
      </c>
      <c r="D221" s="33">
        <f>SUM(D222)</f>
        <v>559015</v>
      </c>
      <c r="E221" s="33">
        <f>SUM(E222)</f>
        <v>525084</v>
      </c>
      <c r="F221" s="33">
        <f>SUM(F222)</f>
        <v>525083</v>
      </c>
      <c r="G221" s="67">
        <f t="shared" si="17"/>
        <v>99.99980955428084</v>
      </c>
    </row>
    <row r="222" spans="2:7" ht="12.75">
      <c r="B222" s="19"/>
      <c r="C222" t="s">
        <v>63</v>
      </c>
      <c r="D222" s="34">
        <f>SUM(D223:D224)</f>
        <v>559015</v>
      </c>
      <c r="E222" s="34">
        <f>SUM(E223:E224)</f>
        <v>525084</v>
      </c>
      <c r="F222" s="34">
        <f>SUM(F223:F224)</f>
        <v>525083</v>
      </c>
      <c r="G222" s="68">
        <f t="shared" si="17"/>
        <v>99.99980955428084</v>
      </c>
    </row>
    <row r="223" spans="2:7" ht="12.75">
      <c r="B223" s="19"/>
      <c r="C223" t="s">
        <v>27</v>
      </c>
      <c r="D223" s="34">
        <v>495789</v>
      </c>
      <c r="E223" s="34">
        <v>447315</v>
      </c>
      <c r="F223" s="34">
        <v>447314</v>
      </c>
      <c r="G223" s="68">
        <f t="shared" si="17"/>
        <v>99.99977644389301</v>
      </c>
    </row>
    <row r="224" spans="2:7" ht="12.75">
      <c r="B224" s="19"/>
      <c r="C224" t="s">
        <v>30</v>
      </c>
      <c r="D224" s="34">
        <v>63226</v>
      </c>
      <c r="E224" s="34">
        <v>77769</v>
      </c>
      <c r="F224" s="34">
        <v>77769</v>
      </c>
      <c r="G224" s="68">
        <f t="shared" si="17"/>
        <v>100</v>
      </c>
    </row>
    <row r="225" spans="2:7" ht="12.75">
      <c r="B225" s="19"/>
      <c r="D225" s="34"/>
      <c r="E225" s="34"/>
      <c r="F225" s="34"/>
      <c r="G225" s="68"/>
    </row>
    <row r="226" spans="2:7" ht="12.75">
      <c r="B226" s="23">
        <v>85404</v>
      </c>
      <c r="C226" s="15" t="s">
        <v>86</v>
      </c>
      <c r="D226" s="35">
        <f>SUM(D227)</f>
        <v>5323100</v>
      </c>
      <c r="E226" s="35">
        <f>SUM(E227)</f>
        <v>5043340</v>
      </c>
      <c r="F226" s="35">
        <f>SUM(F227)</f>
        <v>5042761</v>
      </c>
      <c r="G226" s="70">
        <f t="shared" si="17"/>
        <v>99.98851951286251</v>
      </c>
    </row>
    <row r="227" spans="2:7" ht="12.75">
      <c r="B227" s="19"/>
      <c r="C227" t="s">
        <v>9</v>
      </c>
      <c r="D227" s="34">
        <f>SUM(D228)</f>
        <v>5323100</v>
      </c>
      <c r="E227" s="34">
        <f>SUM(E228:E229)</f>
        <v>5043340</v>
      </c>
      <c r="F227" s="34">
        <f>SUM(F228,F229)</f>
        <v>5042761</v>
      </c>
      <c r="G227" s="68">
        <f t="shared" si="17"/>
        <v>99.98851951286251</v>
      </c>
    </row>
    <row r="228" spans="2:7" ht="12.75">
      <c r="B228" s="19"/>
      <c r="C228" t="s">
        <v>99</v>
      </c>
      <c r="D228" s="34">
        <v>5323100</v>
      </c>
      <c r="E228" s="34">
        <v>5031304</v>
      </c>
      <c r="F228" s="34">
        <v>5031304</v>
      </c>
      <c r="G228" s="68">
        <f t="shared" si="17"/>
        <v>100</v>
      </c>
    </row>
    <row r="229" spans="2:7" ht="12.75">
      <c r="B229" s="19"/>
      <c r="C229" t="s">
        <v>115</v>
      </c>
      <c r="D229" s="34"/>
      <c r="E229" s="34">
        <v>12036</v>
      </c>
      <c r="F229" s="34">
        <v>11457</v>
      </c>
      <c r="G229" s="68"/>
    </row>
    <row r="230" spans="2:7" ht="12.75">
      <c r="B230" s="19"/>
      <c r="D230" s="34"/>
      <c r="E230" s="34"/>
      <c r="F230" s="34"/>
      <c r="G230" s="68"/>
    </row>
    <row r="231" spans="2:7" ht="12.75">
      <c r="B231" s="23">
        <v>85446</v>
      </c>
      <c r="C231" s="15" t="s">
        <v>95</v>
      </c>
      <c r="D231" s="35">
        <f aca="true" t="shared" si="18" ref="D231:F232">SUM(D232)</f>
        <v>20032</v>
      </c>
      <c r="E231" s="35">
        <f t="shared" si="18"/>
        <v>20032</v>
      </c>
      <c r="F231" s="35">
        <f t="shared" si="18"/>
        <v>20032</v>
      </c>
      <c r="G231" s="70">
        <f t="shared" si="17"/>
        <v>100</v>
      </c>
    </row>
    <row r="232" spans="2:7" ht="12.75">
      <c r="B232" s="19"/>
      <c r="C232" t="s">
        <v>9</v>
      </c>
      <c r="D232" s="34">
        <f t="shared" si="18"/>
        <v>20032</v>
      </c>
      <c r="E232" s="34">
        <f t="shared" si="18"/>
        <v>20032</v>
      </c>
      <c r="F232" s="34">
        <f t="shared" si="18"/>
        <v>20032</v>
      </c>
      <c r="G232" s="68">
        <f t="shared" si="17"/>
        <v>100</v>
      </c>
    </row>
    <row r="233" spans="2:7" ht="12.75">
      <c r="B233" s="23"/>
      <c r="C233" s="60" t="s">
        <v>51</v>
      </c>
      <c r="D233" s="35">
        <v>20032</v>
      </c>
      <c r="E233" s="35">
        <v>20032</v>
      </c>
      <c r="F233" s="35">
        <v>20032</v>
      </c>
      <c r="G233" s="70">
        <f t="shared" si="17"/>
        <v>100</v>
      </c>
    </row>
    <row r="234" spans="2:7" ht="12.75">
      <c r="B234" s="19"/>
      <c r="C234" s="49"/>
      <c r="D234" s="34"/>
      <c r="E234" s="34"/>
      <c r="F234" s="34"/>
      <c r="G234" s="68"/>
    </row>
    <row r="235" spans="2:7" ht="12.75">
      <c r="B235" s="23">
        <v>85495</v>
      </c>
      <c r="C235" s="15" t="s">
        <v>21</v>
      </c>
      <c r="D235" s="35">
        <f aca="true" t="shared" si="19" ref="D235:F236">SUM(D236)</f>
        <v>0</v>
      </c>
      <c r="E235" s="35">
        <f t="shared" si="19"/>
        <v>23503</v>
      </c>
      <c r="F235" s="35">
        <f t="shared" si="19"/>
        <v>23503</v>
      </c>
      <c r="G235" s="70">
        <f>SUM(F235/E235)*100</f>
        <v>100</v>
      </c>
    </row>
    <row r="236" spans="2:7" ht="12.75">
      <c r="B236" s="19"/>
      <c r="C236" t="s">
        <v>9</v>
      </c>
      <c r="D236" s="34">
        <f t="shared" si="19"/>
        <v>0</v>
      </c>
      <c r="E236" s="34">
        <f t="shared" si="19"/>
        <v>23503</v>
      </c>
      <c r="F236" s="34">
        <f t="shared" si="19"/>
        <v>23503</v>
      </c>
      <c r="G236" s="68">
        <f>SUM(F236/E236)*100</f>
        <v>100</v>
      </c>
    </row>
    <row r="237" spans="2:7" ht="12.75">
      <c r="B237" s="23"/>
      <c r="C237" s="60" t="s">
        <v>51</v>
      </c>
      <c r="D237" s="35"/>
      <c r="E237" s="35">
        <v>23503</v>
      </c>
      <c r="F237" s="35">
        <v>23503</v>
      </c>
      <c r="G237" s="70">
        <f>SUM(F237/E237)*100</f>
        <v>100</v>
      </c>
    </row>
    <row r="238" spans="2:7" ht="12.75">
      <c r="B238" s="44"/>
      <c r="D238" s="43"/>
      <c r="E238" s="43"/>
      <c r="F238" s="43"/>
      <c r="G238" s="56"/>
    </row>
    <row r="239" spans="2:7" ht="13.5" thickBot="1">
      <c r="B239" s="21">
        <v>900</v>
      </c>
      <c r="C239" s="12" t="s">
        <v>67</v>
      </c>
      <c r="D239" s="32">
        <f>SUM(D240,D245,D250,D255,D259,D264)</f>
        <v>2599219</v>
      </c>
      <c r="E239" s="32">
        <f>SUM(E240,E245,E250,E255,E259,E264)</f>
        <v>2918119</v>
      </c>
      <c r="F239" s="32">
        <f>SUM(F240,F245,F250,F255,F259,F264)</f>
        <v>2710647</v>
      </c>
      <c r="G239" s="54">
        <f t="shared" si="17"/>
        <v>92.89021455259365</v>
      </c>
    </row>
    <row r="240" spans="2:7" ht="13.5" thickTop="1">
      <c r="B240" s="22">
        <v>90001</v>
      </c>
      <c r="C240" s="14" t="s">
        <v>68</v>
      </c>
      <c r="D240" s="33">
        <f>SUM(D241,D243)</f>
        <v>198818</v>
      </c>
      <c r="E240" s="33">
        <f>SUM(E241,E243)</f>
        <v>556618</v>
      </c>
      <c r="F240" s="33">
        <f>SUM(F241,F243)</f>
        <v>538378</v>
      </c>
      <c r="G240" s="67">
        <f t="shared" si="17"/>
        <v>96.72306680703822</v>
      </c>
    </row>
    <row r="241" spans="2:7" ht="12.75">
      <c r="B241" s="19"/>
      <c r="C241" t="s">
        <v>9</v>
      </c>
      <c r="D241" s="34">
        <f>SUM(D242)</f>
        <v>106818</v>
      </c>
      <c r="E241" s="34">
        <f>SUM(E242)</f>
        <v>81618</v>
      </c>
      <c r="F241" s="34">
        <f>SUM(F242)</f>
        <v>69013</v>
      </c>
      <c r="G241" s="68">
        <f t="shared" si="17"/>
        <v>84.55610282045627</v>
      </c>
    </row>
    <row r="242" spans="2:7" ht="12.75">
      <c r="B242" s="19"/>
      <c r="C242" t="s">
        <v>14</v>
      </c>
      <c r="D242" s="34">
        <v>106818</v>
      </c>
      <c r="E242" s="34">
        <v>81618</v>
      </c>
      <c r="F242" s="34">
        <v>69013</v>
      </c>
      <c r="G242" s="68">
        <f t="shared" si="17"/>
        <v>84.55610282045627</v>
      </c>
    </row>
    <row r="243" spans="2:7" ht="12.75">
      <c r="B243" s="19"/>
      <c r="C243" t="s">
        <v>18</v>
      </c>
      <c r="D243" s="34">
        <v>92000</v>
      </c>
      <c r="E243" s="34">
        <v>475000</v>
      </c>
      <c r="F243" s="34">
        <v>469365</v>
      </c>
      <c r="G243" s="68">
        <f t="shared" si="17"/>
        <v>98.81368421052632</v>
      </c>
    </row>
    <row r="244" spans="2:7" ht="12.75">
      <c r="B244" s="19"/>
      <c r="D244" s="34"/>
      <c r="E244" s="34"/>
      <c r="F244" s="34"/>
      <c r="G244" s="68"/>
    </row>
    <row r="245" spans="2:7" ht="12.75">
      <c r="B245" s="23">
        <v>90002</v>
      </c>
      <c r="C245" s="15" t="s">
        <v>69</v>
      </c>
      <c r="D245" s="35">
        <f>SUM(D246,D248)</f>
        <v>323240</v>
      </c>
      <c r="E245" s="35">
        <f>SUM(E246,E248)</f>
        <v>323240</v>
      </c>
      <c r="F245" s="35">
        <f>SUM(F246,F248)</f>
        <v>299955</v>
      </c>
      <c r="G245" s="70">
        <f t="shared" si="17"/>
        <v>92.7963742111125</v>
      </c>
    </row>
    <row r="246" spans="2:7" ht="12.75">
      <c r="B246" s="19"/>
      <c r="C246" t="s">
        <v>9</v>
      </c>
      <c r="D246" s="34">
        <f>SUM(D247)</f>
        <v>94300</v>
      </c>
      <c r="E246" s="34">
        <f>SUM(E247)</f>
        <v>94300</v>
      </c>
      <c r="F246" s="34">
        <f>SUM(F247)</f>
        <v>71015</v>
      </c>
      <c r="G246" s="68">
        <f t="shared" si="17"/>
        <v>75.30752916224814</v>
      </c>
    </row>
    <row r="247" spans="2:7" ht="12.75">
      <c r="B247" s="19"/>
      <c r="C247" t="s">
        <v>14</v>
      </c>
      <c r="D247" s="34">
        <v>94300</v>
      </c>
      <c r="E247" s="34">
        <v>94300</v>
      </c>
      <c r="F247" s="34">
        <v>71015</v>
      </c>
      <c r="G247" s="68">
        <f t="shared" si="17"/>
        <v>75.30752916224814</v>
      </c>
    </row>
    <row r="248" spans="2:7" ht="12.75">
      <c r="B248" s="19"/>
      <c r="C248" t="s">
        <v>18</v>
      </c>
      <c r="D248" s="34">
        <v>228940</v>
      </c>
      <c r="E248" s="34">
        <v>228940</v>
      </c>
      <c r="F248" s="34">
        <v>228940</v>
      </c>
      <c r="G248" s="68">
        <f t="shared" si="17"/>
        <v>100</v>
      </c>
    </row>
    <row r="249" spans="2:7" ht="12.75">
      <c r="B249" s="19"/>
      <c r="D249" s="34"/>
      <c r="E249" s="34"/>
      <c r="F249" s="34"/>
      <c r="G249" s="68"/>
    </row>
    <row r="250" spans="2:7" ht="12.75">
      <c r="B250" s="23">
        <v>90003</v>
      </c>
      <c r="C250" s="15" t="s">
        <v>70</v>
      </c>
      <c r="D250" s="35">
        <f>SUM(D251)</f>
        <v>870740</v>
      </c>
      <c r="E250" s="35">
        <f>SUM(E251)</f>
        <v>792840</v>
      </c>
      <c r="F250" s="35">
        <f>SUM(F251)</f>
        <v>678347</v>
      </c>
      <c r="G250" s="70">
        <f t="shared" si="17"/>
        <v>85.55912920639726</v>
      </c>
    </row>
    <row r="251" spans="2:7" ht="12.75">
      <c r="B251" s="19"/>
      <c r="C251" t="s">
        <v>9</v>
      </c>
      <c r="D251" s="34">
        <f>SUM(D252:D253)</f>
        <v>870740</v>
      </c>
      <c r="E251" s="34">
        <f>SUM(E252:E253)</f>
        <v>792840</v>
      </c>
      <c r="F251" s="34">
        <f>SUM(F252:F253)</f>
        <v>678347</v>
      </c>
      <c r="G251" s="68">
        <f t="shared" si="17"/>
        <v>85.55912920639726</v>
      </c>
    </row>
    <row r="252" spans="2:7" ht="12.75">
      <c r="B252" s="19"/>
      <c r="C252" t="s">
        <v>14</v>
      </c>
      <c r="D252" s="34">
        <v>809500</v>
      </c>
      <c r="E252" s="34">
        <v>731600</v>
      </c>
      <c r="F252" s="34">
        <v>617107</v>
      </c>
      <c r="G252" s="68">
        <f t="shared" si="17"/>
        <v>84.35032804811372</v>
      </c>
    </row>
    <row r="253" spans="2:7" ht="12.75">
      <c r="B253" s="19"/>
      <c r="C253" t="s">
        <v>104</v>
      </c>
      <c r="D253" s="34">
        <v>61240</v>
      </c>
      <c r="E253" s="34">
        <v>61240</v>
      </c>
      <c r="F253" s="34">
        <v>61240</v>
      </c>
      <c r="G253" s="68">
        <f t="shared" si="17"/>
        <v>100</v>
      </c>
    </row>
    <row r="254" spans="2:7" ht="12.75">
      <c r="B254" s="19"/>
      <c r="D254" s="34"/>
      <c r="E254" s="34"/>
      <c r="F254" s="34"/>
      <c r="G254" s="68"/>
    </row>
    <row r="255" spans="2:7" ht="12.75">
      <c r="B255" s="23">
        <v>90004</v>
      </c>
      <c r="C255" s="15" t="s">
        <v>71</v>
      </c>
      <c r="D255" s="35">
        <f aca="true" t="shared" si="20" ref="D255:F256">SUM(D256)</f>
        <v>349032</v>
      </c>
      <c r="E255" s="35">
        <f t="shared" si="20"/>
        <v>359532</v>
      </c>
      <c r="F255" s="35">
        <f t="shared" si="20"/>
        <v>350516</v>
      </c>
      <c r="G255" s="70">
        <f t="shared" si="17"/>
        <v>97.49229553975725</v>
      </c>
    </row>
    <row r="256" spans="2:7" ht="12.75">
      <c r="B256" s="19"/>
      <c r="C256" t="s">
        <v>9</v>
      </c>
      <c r="D256" s="34">
        <f t="shared" si="20"/>
        <v>349032</v>
      </c>
      <c r="E256" s="34">
        <f t="shared" si="20"/>
        <v>359532</v>
      </c>
      <c r="F256" s="34">
        <f t="shared" si="20"/>
        <v>350516</v>
      </c>
      <c r="G256" s="68">
        <f t="shared" si="17"/>
        <v>97.49229553975725</v>
      </c>
    </row>
    <row r="257" spans="2:7" ht="12.75">
      <c r="B257" s="19"/>
      <c r="C257" t="s">
        <v>14</v>
      </c>
      <c r="D257" s="34">
        <v>349032</v>
      </c>
      <c r="E257" s="34">
        <v>359532</v>
      </c>
      <c r="F257" s="34">
        <v>350516</v>
      </c>
      <c r="G257" s="68">
        <f t="shared" si="17"/>
        <v>97.49229553975725</v>
      </c>
    </row>
    <row r="258" spans="2:7" ht="12.75">
      <c r="B258" s="19"/>
      <c r="D258" s="34"/>
      <c r="E258" s="34"/>
      <c r="F258" s="34"/>
      <c r="G258" s="68"/>
    </row>
    <row r="259" spans="2:7" ht="12.75">
      <c r="B259" s="23">
        <v>90015</v>
      </c>
      <c r="C259" s="15" t="s">
        <v>72</v>
      </c>
      <c r="D259" s="35">
        <f>SUM(D260)</f>
        <v>675000</v>
      </c>
      <c r="E259" s="35">
        <f>SUM(E260,E262)</f>
        <v>694000</v>
      </c>
      <c r="F259" s="35">
        <f>SUM(F260,F262)</f>
        <v>662452</v>
      </c>
      <c r="G259" s="70">
        <f t="shared" si="17"/>
        <v>95.45417867435158</v>
      </c>
    </row>
    <row r="260" spans="2:7" ht="12.75">
      <c r="B260" s="19"/>
      <c r="C260" t="s">
        <v>9</v>
      </c>
      <c r="D260" s="34">
        <f>SUM(D261)</f>
        <v>675000</v>
      </c>
      <c r="E260" s="34">
        <f>SUM(E261)</f>
        <v>694000</v>
      </c>
      <c r="F260" s="34">
        <f>SUM(F261)</f>
        <v>662452</v>
      </c>
      <c r="G260" s="68">
        <f t="shared" si="17"/>
        <v>95.45417867435158</v>
      </c>
    </row>
    <row r="261" spans="2:7" ht="12.75">
      <c r="B261" s="19"/>
      <c r="C261" t="s">
        <v>14</v>
      </c>
      <c r="D261" s="34">
        <v>675000</v>
      </c>
      <c r="E261" s="34">
        <v>694000</v>
      </c>
      <c r="F261" s="34">
        <v>662452</v>
      </c>
      <c r="G261" s="68">
        <f t="shared" si="17"/>
        <v>95.45417867435158</v>
      </c>
    </row>
    <row r="262" spans="2:7" ht="12.75">
      <c r="B262" s="19"/>
      <c r="D262" s="34"/>
      <c r="E262" s="34"/>
      <c r="F262" s="34"/>
      <c r="G262" s="68"/>
    </row>
    <row r="263" spans="2:7" ht="12.75">
      <c r="B263" s="19"/>
      <c r="D263" s="34"/>
      <c r="E263" s="34"/>
      <c r="F263" s="34"/>
      <c r="G263" s="68"/>
    </row>
    <row r="264" spans="2:7" ht="12.75">
      <c r="B264" s="23">
        <v>90095</v>
      </c>
      <c r="C264" s="15" t="s">
        <v>21</v>
      </c>
      <c r="D264" s="35">
        <f>SUM(D265,D267)</f>
        <v>182389</v>
      </c>
      <c r="E264" s="35">
        <f>SUM(E265,E267)</f>
        <v>191889</v>
      </c>
      <c r="F264" s="35">
        <f>SUM(F265,F267)</f>
        <v>180999</v>
      </c>
      <c r="G264" s="70">
        <f t="shared" si="17"/>
        <v>94.32484405046667</v>
      </c>
    </row>
    <row r="265" spans="2:7" ht="12.75">
      <c r="B265" s="19"/>
      <c r="C265" t="s">
        <v>9</v>
      </c>
      <c r="D265" s="34">
        <f>SUM(D266)</f>
        <v>27400</v>
      </c>
      <c r="E265" s="34">
        <f>SUM(E266)</f>
        <v>36900</v>
      </c>
      <c r="F265" s="34">
        <f>SUM(F266)</f>
        <v>26019</v>
      </c>
      <c r="G265" s="68">
        <f t="shared" si="17"/>
        <v>70.51219512195121</v>
      </c>
    </row>
    <row r="266" spans="2:7" ht="12.75">
      <c r="B266" s="19"/>
      <c r="C266" t="s">
        <v>14</v>
      </c>
      <c r="D266" s="34">
        <v>27400</v>
      </c>
      <c r="E266" s="34">
        <v>36900</v>
      </c>
      <c r="F266" s="34">
        <v>26019</v>
      </c>
      <c r="G266" s="68">
        <f t="shared" si="17"/>
        <v>70.51219512195121</v>
      </c>
    </row>
    <row r="267" spans="2:7" ht="13.5" thickBot="1">
      <c r="B267" s="20"/>
      <c r="C267" s="13" t="s">
        <v>18</v>
      </c>
      <c r="D267" s="36">
        <v>154989</v>
      </c>
      <c r="E267" s="36">
        <v>154989</v>
      </c>
      <c r="F267" s="36">
        <v>154980</v>
      </c>
      <c r="G267" s="66">
        <f t="shared" si="17"/>
        <v>99.9941931362871</v>
      </c>
    </row>
    <row r="268" spans="2:7" ht="13.5" thickTop="1">
      <c r="B268" s="30"/>
      <c r="D268" s="31"/>
      <c r="E268" s="31"/>
      <c r="F268" s="31"/>
      <c r="G268" s="56"/>
    </row>
    <row r="269" spans="2:7" ht="13.5" thickBot="1">
      <c r="B269" s="21">
        <v>921</v>
      </c>
      <c r="C269" s="12" t="s">
        <v>73</v>
      </c>
      <c r="D269" s="32">
        <f>SUM(D270,D274,D278)</f>
        <v>1532500</v>
      </c>
      <c r="E269" s="32">
        <f>SUM(E270,E274,E278)</f>
        <v>1462000</v>
      </c>
      <c r="F269" s="32">
        <f>SUM(F270,F274,F278)</f>
        <v>1368749</v>
      </c>
      <c r="G269" s="54">
        <f t="shared" si="17"/>
        <v>93.62168262653898</v>
      </c>
    </row>
    <row r="270" spans="2:7" ht="13.5" thickTop="1">
      <c r="B270" s="22">
        <v>92109</v>
      </c>
      <c r="C270" s="14" t="s">
        <v>74</v>
      </c>
      <c r="D270" s="33">
        <f aca="true" t="shared" si="21" ref="D270:F271">SUM(D271)</f>
        <v>624000</v>
      </c>
      <c r="E270" s="33">
        <f t="shared" si="21"/>
        <v>612800</v>
      </c>
      <c r="F270" s="33">
        <f t="shared" si="21"/>
        <v>593595</v>
      </c>
      <c r="G270" s="70">
        <f t="shared" si="17"/>
        <v>96.86602480417754</v>
      </c>
    </row>
    <row r="271" spans="2:7" ht="12.75">
      <c r="B271" s="19"/>
      <c r="C271" t="s">
        <v>9</v>
      </c>
      <c r="D271" s="34">
        <f t="shared" si="21"/>
        <v>624000</v>
      </c>
      <c r="E271" s="34">
        <f t="shared" si="21"/>
        <v>612800</v>
      </c>
      <c r="F271" s="34">
        <f t="shared" si="21"/>
        <v>593595</v>
      </c>
      <c r="G271" s="68">
        <f t="shared" si="17"/>
        <v>96.86602480417754</v>
      </c>
    </row>
    <row r="272" spans="2:7" ht="12.75">
      <c r="B272" s="19"/>
      <c r="C272" t="s">
        <v>51</v>
      </c>
      <c r="D272" s="34">
        <v>624000</v>
      </c>
      <c r="E272" s="34">
        <v>612800</v>
      </c>
      <c r="F272" s="34">
        <v>593595</v>
      </c>
      <c r="G272" s="68">
        <f t="shared" si="17"/>
        <v>96.86602480417754</v>
      </c>
    </row>
    <row r="273" spans="2:7" ht="12.75">
      <c r="B273" s="19"/>
      <c r="D273" s="34"/>
      <c r="E273" s="34"/>
      <c r="F273" s="34"/>
      <c r="G273" s="68"/>
    </row>
    <row r="274" spans="2:7" ht="12.75">
      <c r="B274" s="23">
        <v>92116</v>
      </c>
      <c r="C274" s="15" t="s">
        <v>75</v>
      </c>
      <c r="D274" s="35">
        <f aca="true" t="shared" si="22" ref="D274:F275">SUM(D275)</f>
        <v>792500</v>
      </c>
      <c r="E274" s="35">
        <f t="shared" si="22"/>
        <v>753500</v>
      </c>
      <c r="F274" s="35">
        <f t="shared" si="22"/>
        <v>740204</v>
      </c>
      <c r="G274" s="70">
        <f t="shared" si="17"/>
        <v>98.23543463835435</v>
      </c>
    </row>
    <row r="275" spans="2:7" ht="12.75">
      <c r="B275" s="19"/>
      <c r="C275" t="s">
        <v>9</v>
      </c>
      <c r="D275" s="34">
        <f t="shared" si="22"/>
        <v>792500</v>
      </c>
      <c r="E275" s="34">
        <f t="shared" si="22"/>
        <v>753500</v>
      </c>
      <c r="F275" s="34">
        <f t="shared" si="22"/>
        <v>740204</v>
      </c>
      <c r="G275" s="68">
        <f t="shared" si="17"/>
        <v>98.23543463835435</v>
      </c>
    </row>
    <row r="276" spans="2:7" ht="12.75">
      <c r="B276" s="19"/>
      <c r="C276" t="s">
        <v>51</v>
      </c>
      <c r="D276" s="34">
        <v>792500</v>
      </c>
      <c r="E276" s="34">
        <v>753500</v>
      </c>
      <c r="F276" s="34">
        <v>740204</v>
      </c>
      <c r="G276" s="68">
        <f t="shared" si="17"/>
        <v>98.23543463835435</v>
      </c>
    </row>
    <row r="277" spans="2:7" ht="12.75">
      <c r="B277" s="19"/>
      <c r="D277" s="34"/>
      <c r="E277" s="34"/>
      <c r="F277" s="34"/>
      <c r="G277" s="68"/>
    </row>
    <row r="278" spans="2:7" ht="12.75">
      <c r="B278" s="23">
        <v>92195</v>
      </c>
      <c r="C278" s="15" t="s">
        <v>21</v>
      </c>
      <c r="D278" s="35">
        <f>SUM(D279)</f>
        <v>116000</v>
      </c>
      <c r="E278" s="35">
        <f>SUM(E279)</f>
        <v>95700</v>
      </c>
      <c r="F278" s="35">
        <f>SUM(F279)</f>
        <v>34950</v>
      </c>
      <c r="G278" s="70">
        <f t="shared" si="17"/>
        <v>36.52037617554859</v>
      </c>
    </row>
    <row r="279" spans="2:7" ht="12.75">
      <c r="B279" s="19"/>
      <c r="C279" t="s">
        <v>9</v>
      </c>
      <c r="D279" s="34">
        <v>116000</v>
      </c>
      <c r="E279" s="34">
        <f>SUM(E280:E281)</f>
        <v>95700</v>
      </c>
      <c r="F279" s="34">
        <f>SUM(F280:F281)</f>
        <v>34950</v>
      </c>
      <c r="G279" s="68">
        <f t="shared" si="17"/>
        <v>36.52037617554859</v>
      </c>
    </row>
    <row r="280" spans="2:7" ht="12.75">
      <c r="B280" s="19"/>
      <c r="C280" t="s">
        <v>14</v>
      </c>
      <c r="D280" s="34">
        <v>116000</v>
      </c>
      <c r="E280" s="34">
        <v>91700</v>
      </c>
      <c r="F280" s="34">
        <v>30950</v>
      </c>
      <c r="G280" s="68">
        <f t="shared" si="17"/>
        <v>33.75136314067612</v>
      </c>
    </row>
    <row r="281" spans="2:7" ht="12.75">
      <c r="B281" s="19"/>
      <c r="C281" t="s">
        <v>109</v>
      </c>
      <c r="D281" s="34">
        <v>0</v>
      </c>
      <c r="E281" s="34">
        <v>4000</v>
      </c>
      <c r="F281" s="34">
        <v>4000</v>
      </c>
      <c r="G281" s="68">
        <f t="shared" si="17"/>
        <v>100</v>
      </c>
    </row>
    <row r="282" spans="2:7" ht="13.5" thickBot="1">
      <c r="B282" s="20"/>
      <c r="C282" s="13"/>
      <c r="D282" s="36"/>
      <c r="E282" s="36"/>
      <c r="F282" s="36"/>
      <c r="G282" s="54"/>
    </row>
    <row r="283" spans="2:7" ht="13.5" thickTop="1">
      <c r="B283" s="30"/>
      <c r="D283" s="31"/>
      <c r="E283" s="31"/>
      <c r="F283" s="31"/>
      <c r="G283" s="56"/>
    </row>
    <row r="284" spans="2:7" ht="13.5" thickBot="1">
      <c r="B284" s="21">
        <v>926</v>
      </c>
      <c r="C284" s="12" t="s">
        <v>76</v>
      </c>
      <c r="D284" s="32">
        <f>SUM(D285,D289,D294)</f>
        <v>850900</v>
      </c>
      <c r="E284" s="32">
        <f>SUM(E285,E289,E294)</f>
        <v>994100</v>
      </c>
      <c r="F284" s="32">
        <f>SUM(F285,F289,F294)</f>
        <v>953789</v>
      </c>
      <c r="G284" s="54">
        <f t="shared" si="17"/>
        <v>95.94497535459209</v>
      </c>
    </row>
    <row r="285" spans="2:7" ht="13.5" thickTop="1">
      <c r="B285" s="22">
        <v>92601</v>
      </c>
      <c r="C285" s="14" t="s">
        <v>77</v>
      </c>
      <c r="D285" s="33">
        <f aca="true" t="shared" si="23" ref="D285:F286">SUM(D286)</f>
        <v>194000</v>
      </c>
      <c r="E285" s="33">
        <f t="shared" si="23"/>
        <v>194000</v>
      </c>
      <c r="F285" s="33">
        <f t="shared" si="23"/>
        <v>194000</v>
      </c>
      <c r="G285" s="67">
        <f t="shared" si="17"/>
        <v>100</v>
      </c>
    </row>
    <row r="286" spans="2:7" ht="12.75">
      <c r="B286" s="19"/>
      <c r="C286" t="s">
        <v>9</v>
      </c>
      <c r="D286" s="34">
        <f t="shared" si="23"/>
        <v>194000</v>
      </c>
      <c r="E286" s="34">
        <f t="shared" si="23"/>
        <v>194000</v>
      </c>
      <c r="F286" s="34">
        <f t="shared" si="23"/>
        <v>194000</v>
      </c>
      <c r="G286" s="68">
        <f t="shared" si="17"/>
        <v>100</v>
      </c>
    </row>
    <row r="287" spans="2:7" ht="12.75">
      <c r="B287" s="19"/>
      <c r="C287" t="s">
        <v>51</v>
      </c>
      <c r="D287" s="34">
        <v>194000</v>
      </c>
      <c r="E287" s="34">
        <v>194000</v>
      </c>
      <c r="F287" s="34">
        <v>194000</v>
      </c>
      <c r="G287" s="68">
        <f t="shared" si="17"/>
        <v>100</v>
      </c>
    </row>
    <row r="288" spans="2:7" ht="12.75">
      <c r="B288" s="19"/>
      <c r="D288" s="34"/>
      <c r="E288" s="34"/>
      <c r="F288" s="34"/>
      <c r="G288" s="68"/>
    </row>
    <row r="289" spans="2:7" ht="12.75">
      <c r="B289" s="23">
        <v>92605</v>
      </c>
      <c r="C289" s="15" t="s">
        <v>78</v>
      </c>
      <c r="D289" s="35">
        <f>SUM(D290)</f>
        <v>170700</v>
      </c>
      <c r="E289" s="35">
        <f>SUM(E290)</f>
        <v>163900</v>
      </c>
      <c r="F289" s="35">
        <f>SUM(F290)</f>
        <v>123589</v>
      </c>
      <c r="G289" s="70">
        <f t="shared" si="17"/>
        <v>75.40512507626602</v>
      </c>
    </row>
    <row r="290" spans="2:7" ht="12.75">
      <c r="B290" s="19"/>
      <c r="C290" t="s">
        <v>9</v>
      </c>
      <c r="D290" s="34">
        <f>SUM(D291:D292)</f>
        <v>170700</v>
      </c>
      <c r="E290" s="34">
        <f>SUM(E291:E292)</f>
        <v>163900</v>
      </c>
      <c r="F290" s="34">
        <f>SUM(F291:F292)</f>
        <v>123589</v>
      </c>
      <c r="G290" s="68">
        <f t="shared" si="17"/>
        <v>75.40512507626602</v>
      </c>
    </row>
    <row r="291" spans="2:7" ht="12.75">
      <c r="B291" s="19"/>
      <c r="C291" t="s">
        <v>51</v>
      </c>
      <c r="D291" s="34">
        <v>122700</v>
      </c>
      <c r="E291" s="34">
        <v>120500</v>
      </c>
      <c r="F291" s="34">
        <v>93200</v>
      </c>
      <c r="G291" s="68">
        <f t="shared" si="17"/>
        <v>77.34439834024897</v>
      </c>
    </row>
    <row r="292" spans="2:7" ht="12.75">
      <c r="B292" s="19"/>
      <c r="C292" t="s">
        <v>30</v>
      </c>
      <c r="D292" s="34">
        <v>48000</v>
      </c>
      <c r="E292" s="34">
        <v>43400</v>
      </c>
      <c r="F292" s="34">
        <v>30389</v>
      </c>
      <c r="G292" s="68">
        <f t="shared" si="17"/>
        <v>70.02073732718894</v>
      </c>
    </row>
    <row r="293" spans="2:7" ht="12.75">
      <c r="B293" s="19"/>
      <c r="D293" s="34"/>
      <c r="E293" s="34"/>
      <c r="F293" s="34"/>
      <c r="G293" s="68"/>
    </row>
    <row r="294" spans="2:7" ht="12.75">
      <c r="B294" s="23">
        <v>92695</v>
      </c>
      <c r="C294" s="15" t="s">
        <v>21</v>
      </c>
      <c r="D294" s="35">
        <f aca="true" t="shared" si="24" ref="D294:F295">SUM(D295)</f>
        <v>486200</v>
      </c>
      <c r="E294" s="35">
        <f t="shared" si="24"/>
        <v>636200</v>
      </c>
      <c r="F294" s="35">
        <f t="shared" si="24"/>
        <v>636200</v>
      </c>
      <c r="G294" s="70">
        <f aca="true" t="shared" si="25" ref="G294:G299">SUM(F294/E294)*100</f>
        <v>100</v>
      </c>
    </row>
    <row r="295" spans="2:7" ht="12.75">
      <c r="B295" s="19"/>
      <c r="C295" s="49" t="s">
        <v>9</v>
      </c>
      <c r="D295" s="34">
        <f t="shared" si="24"/>
        <v>486200</v>
      </c>
      <c r="E295" s="34">
        <f t="shared" si="24"/>
        <v>636200</v>
      </c>
      <c r="F295" s="34">
        <f t="shared" si="24"/>
        <v>636200</v>
      </c>
      <c r="G295" s="68">
        <f t="shared" si="25"/>
        <v>100</v>
      </c>
    </row>
    <row r="296" spans="2:7" ht="12.75">
      <c r="B296" s="19"/>
      <c r="C296" s="49" t="s">
        <v>51</v>
      </c>
      <c r="D296" s="34">
        <v>486200</v>
      </c>
      <c r="E296" s="34">
        <v>636200</v>
      </c>
      <c r="F296" s="34">
        <v>636200</v>
      </c>
      <c r="G296" s="68">
        <f t="shared" si="25"/>
        <v>100</v>
      </c>
    </row>
    <row r="297" spans="2:7" ht="13.5" thickBot="1">
      <c r="B297" s="20"/>
      <c r="C297" s="13"/>
      <c r="D297" s="36"/>
      <c r="E297" s="36"/>
      <c r="F297" s="36"/>
      <c r="G297" s="54"/>
    </row>
    <row r="298" spans="2:7" ht="13.5" thickTop="1">
      <c r="B298" s="30"/>
      <c r="D298" s="37"/>
      <c r="E298" s="37"/>
      <c r="F298" s="37"/>
      <c r="G298" s="56"/>
    </row>
    <row r="299" spans="2:7" ht="12.75">
      <c r="B299" s="45"/>
      <c r="C299" s="1" t="s">
        <v>79</v>
      </c>
      <c r="D299" s="46">
        <f>SUM(D13,D19,D24,D35,D55,D75,D97,D107,D123,D132,D138,D173,D179,D220,D239,D269,D284)</f>
        <v>46425526</v>
      </c>
      <c r="E299" s="46">
        <f>SUM(E13,E19,E24,E35,E55,E75,E97,E107,E123,E132,E138,E173,E179,E220,E239,E269,E284)</f>
        <v>46656053</v>
      </c>
      <c r="F299" s="46">
        <f>SUM(F13,F19,F24,F35,F55,F75,F97,F107,F123,F132,F138,F173,F179,F220,F239,F269,F284)</f>
        <v>43215217</v>
      </c>
      <c r="G299" s="56">
        <f t="shared" si="25"/>
        <v>92.62510268496136</v>
      </c>
    </row>
    <row r="300" spans="2:7" ht="13.5" thickBot="1">
      <c r="B300" s="20"/>
      <c r="C300" s="13"/>
      <c r="D300" s="38"/>
      <c r="E300" s="38"/>
      <c r="F300" s="38"/>
      <c r="G300" s="54"/>
    </row>
    <row r="301" ht="13.5" thickTop="1"/>
  </sheetData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59" r:id="rId1"/>
  <headerFooter alignWithMargins="0">
    <oddFooter>&amp;C
</oddFooter>
  </headerFooter>
  <rowBreaks count="3" manualBreakCount="3">
    <brk id="96" max="6" man="1"/>
    <brk id="177" max="6" man="1"/>
    <brk id="2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umb</cp:lastModifiedBy>
  <cp:lastPrinted>2004-03-30T06:41:43Z</cp:lastPrinted>
  <dcterms:created xsi:type="dcterms:W3CDTF">2000-11-10T12:31:26Z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