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'Arkusz1'!$A$1:$G$281</definedName>
  </definedNames>
  <calcPr fullCalcOnLoad="1"/>
</workbook>
</file>

<file path=xl/sharedStrings.xml><?xml version="1.0" encoding="utf-8"?>
<sst xmlns="http://schemas.openxmlformats.org/spreadsheetml/2006/main" count="220" uniqueCount="112">
  <si>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</si>
  <si>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</si>
  <si>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</si>
  <si>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</si>
  <si>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</si>
  <si>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</si>
  <si>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</si>
  <si>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</si>
  <si>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</si>
  <si>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</si>
  <si>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</si>
  <si>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</si>
  <si>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w tym: zakup towarów i usług</t>
  </si>
  <si>
    <t>Drogi publiczne gminne</t>
  </si>
  <si>
    <t>w tym: zakupy towarów i usług</t>
  </si>
  <si>
    <t>Gospodarka mieszkaniowa</t>
  </si>
  <si>
    <t>Zakłady gosp.mieszkaniowej</t>
  </si>
  <si>
    <t>w tym : zakupy towarów i usług</t>
  </si>
  <si>
    <t>wydatki majątkowe</t>
  </si>
  <si>
    <t>gosp.gruntami i nieruchomościami</t>
  </si>
  <si>
    <t>wydatki  bieżące</t>
  </si>
  <si>
    <t>pozostała działalność</t>
  </si>
  <si>
    <t>Działalność usługowa</t>
  </si>
  <si>
    <t>plany zagosp.przestrzennego</t>
  </si>
  <si>
    <t>w tym: zakupy towarów i uslug</t>
  </si>
  <si>
    <t>Administracja publiczna</t>
  </si>
  <si>
    <t>urzędy wojewódzkie</t>
  </si>
  <si>
    <t>w tym: wynagrodzenia i pochodne od wynagrodzeń</t>
  </si>
  <si>
    <t>rada miasta</t>
  </si>
  <si>
    <t>w tym: inne świadczenia na rzecz osób fiz.</t>
  </si>
  <si>
    <t>zakupy towarów i usług</t>
  </si>
  <si>
    <t>urząd miasta</t>
  </si>
  <si>
    <t>w tym: inne wydatki związane z funkcj. jst</t>
  </si>
  <si>
    <t>zakupy  towarów i usług</t>
  </si>
  <si>
    <t>Urzędy naczelnych organów władzy państ.,kontroli i ochrony prawa oraz sądownictwa</t>
  </si>
  <si>
    <t>urzędy naczelnych org.władzy państ.,kontroli ...</t>
  </si>
  <si>
    <t>komendy powiatowe Policji</t>
  </si>
  <si>
    <t>w tym:  dotacje</t>
  </si>
  <si>
    <t>obrona cywilna</t>
  </si>
  <si>
    <t>Straż Miejska</t>
  </si>
  <si>
    <t>zakupy towarów  i usług</t>
  </si>
  <si>
    <t>Bezpieczeństwo publiczne i ochrona p.poż.</t>
  </si>
  <si>
    <t>Obsługa długu publicznego</t>
  </si>
  <si>
    <t>obsługa papierów wart., kredytów i pożyczek jst</t>
  </si>
  <si>
    <t xml:space="preserve">wydatki na obsługę długu </t>
  </si>
  <si>
    <t>Różne rozliczenia</t>
  </si>
  <si>
    <t>rezerwy ogólne i celowe</t>
  </si>
  <si>
    <t>w tym: rezerwa ogólna</t>
  </si>
  <si>
    <t>rezerwa celowa</t>
  </si>
  <si>
    <t>Oświata i wychowanie</t>
  </si>
  <si>
    <t>szkoły podstawowe</t>
  </si>
  <si>
    <t>w tym: dotacje</t>
  </si>
  <si>
    <t>gimnazja</t>
  </si>
  <si>
    <t>Ochrona zdrowia</t>
  </si>
  <si>
    <t>przeciwdziałanie alkoholizmowi</t>
  </si>
  <si>
    <t>Opieka społeczna</t>
  </si>
  <si>
    <t>domy pomocy społecznej</t>
  </si>
  <si>
    <t>żłobki</t>
  </si>
  <si>
    <t>w tym: świadczenia na rzecz osób  fizycznych</t>
  </si>
  <si>
    <t>dodatki mieszkaniowe</t>
  </si>
  <si>
    <t>w tym: świadczenia na rzecz osób fizycznych</t>
  </si>
  <si>
    <t>zasiłki rodzinne,pielęgnacyjne i wychowawcze</t>
  </si>
  <si>
    <t>ośrodki pomocy społecznej</t>
  </si>
  <si>
    <t xml:space="preserve">wydatki bieżące </t>
  </si>
  <si>
    <t>usługi opiekuńcze i specjalistyczne usługi opiekuń.</t>
  </si>
  <si>
    <t xml:space="preserve">Edukacyjna opieka wychowawcza 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</si>
  <si>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</si>
  <si>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</si>
  <si>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</si>
  <si>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</si>
  <si>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</si>
  <si>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</si>
  <si>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</si>
  <si>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</si>
  <si>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</si>
  <si>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</si>
  <si>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</si>
  <si>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</si>
  <si>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</si>
  <si>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 a z e m      w y d a t k i</t>
  </si>
  <si>
    <t>Zał. Nr 3</t>
  </si>
  <si>
    <t xml:space="preserve">          dotacje</t>
  </si>
  <si>
    <t>Wydatki budżetowe  na  2002  rok</t>
  </si>
  <si>
    <t>spis powszechny i inne</t>
  </si>
  <si>
    <t>w tym:zakupy towarów i usług</t>
  </si>
  <si>
    <t>rozliczenia z tyt. poręczeń i gwarancji .....</t>
  </si>
  <si>
    <t>wydatki  na poręczenie</t>
  </si>
  <si>
    <t>składki na ubezpieczenia zdrowotne....</t>
  </si>
  <si>
    <t>zasiłki i pomoc w naturze oraz składki na ubezp. Społeczne</t>
  </si>
  <si>
    <t>z tego : zobowiązania wobec dostawców towarów i usług z 2001 r.</t>
  </si>
  <si>
    <t xml:space="preserve">przedszkola </t>
  </si>
  <si>
    <t>różne jednostki obsługi gosp. mieszkaniowej</t>
  </si>
  <si>
    <t>z tego: zobowiązania wobec dostawców towarów i usług z 2001 r.</t>
  </si>
  <si>
    <t>z tego: zobowiązania z 2001 r.</t>
  </si>
  <si>
    <t xml:space="preserve">           dotacje</t>
  </si>
  <si>
    <t>cmentarze</t>
  </si>
  <si>
    <t>opracowania geodez. i kartograficzne</t>
  </si>
  <si>
    <t>01.01. 2002 r.</t>
  </si>
  <si>
    <t>Wykonanie</t>
  </si>
  <si>
    <t xml:space="preserve"> Wyk.</t>
  </si>
  <si>
    <t xml:space="preserve"> %</t>
  </si>
  <si>
    <t>dowożenie uczniów do szkół</t>
  </si>
  <si>
    <t>dokształcanie i doskonalenie nauczycieli</t>
  </si>
  <si>
    <t>31.12. 2002 r.</t>
  </si>
  <si>
    <t>31.12.2002 r.</t>
  </si>
  <si>
    <t>zespoły ekonomiczno - administracyjne szkół</t>
  </si>
  <si>
    <t>* wydatki bieżące</t>
  </si>
  <si>
    <t>* świadczenia społeczne</t>
  </si>
  <si>
    <t>w tym: wynagrodzenia i pochodne od wynagr.</t>
  </si>
  <si>
    <t>wybory do rad gmin, rad powiatów i sejmików województw oraz referenda gminne, powiatowe i wojewódzkie</t>
  </si>
  <si>
    <t>dotacja na wydatki inwestycyjne</t>
  </si>
  <si>
    <t>w tym: dotacja na realizację zadań oświatowych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</si>
</sst>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center"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6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5" fontId="0" fillId="0" borderId="18" xfId="15" applyNumberFormat="1" applyBorder="1" applyAlignment="1">
      <alignment/>
    </xf>
    <xf numFmtId="0" fontId="0" fillId="0" borderId="14" xfId="0" applyFont="1" applyBorder="1" applyAlignment="1">
      <alignment/>
    </xf>
    <xf numFmtId="43" fontId="1" fillId="0" borderId="19" xfId="15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43" fontId="1" fillId="0" borderId="21" xfId="15" applyNumberFormat="1" applyFont="1" applyBorder="1" applyAlignment="1">
      <alignment horizontal="right"/>
    </xf>
    <xf numFmtId="43" fontId="1" fillId="0" borderId="20" xfId="15" applyNumberFormat="1" applyFont="1" applyBorder="1" applyAlignment="1">
      <alignment horizontal="right"/>
    </xf>
    <xf numFmtId="43" fontId="1" fillId="0" borderId="22" xfId="15" applyNumberFormat="1" applyFont="1" applyBorder="1" applyAlignment="1">
      <alignment horizontal="right"/>
    </xf>
    <xf numFmtId="164" fontId="0" fillId="0" borderId="16" xfId="0" applyNumberFormat="1" applyBorder="1" applyAlignment="1">
      <alignment/>
    </xf>
    <xf numFmtId="43" fontId="1" fillId="0" borderId="27" xfId="15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17" xfId="0" applyBorder="1" applyAlignment="1">
      <alignment vertical="top"/>
    </xf>
    <xf numFmtId="43" fontId="1" fillId="0" borderId="25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1"/>
  <sheetViews>
    <sheetView tabSelected="1" zoomScale="75" zoomScaleNormal="75" workbookViewId="0" topLeftCell="A257">
      <selection activeCell="F247" sqref="F247"/>
    </sheetView>
  </sheetViews>
  <sheetFormatPr defaultColWidth="9.00390625" defaultRowHeight="12.75"/>
  <cols>
    <col min="3" max="3" width="43.75390625" style="0" customWidth="1"/>
    <col min="4" max="4" width="22.375" style="0" customWidth="1"/>
    <col min="5" max="5" width="19.375" style="0" customWidth="1"/>
    <col min="6" max="6" width="16.25390625" style="0" customWidth="1"/>
    <col min="7" max="7" width="11.25390625" style="0" customWidth="1"/>
  </cols>
  <sheetData>
    <row r="2" spans="4:8" ht="12.75">
      <c r="D2" s="48" t="s">
        <v>2</v>
      </c>
      <c r="G2" s="48" t="s">
        <v>80</v>
      </c>
      <c r="H2" t="s">
        <v>2</v>
      </c>
    </row>
    <row r="4" spans="2:6" ht="12.75">
      <c r="B4" s="1"/>
      <c r="C4" s="1" t="s">
        <v>82</v>
      </c>
      <c r="D4" s="1"/>
      <c r="E4" s="1"/>
      <c r="F4" s="1"/>
    </row>
    <row r="7" spans="4:8" ht="13.5" thickBot="1">
      <c r="D7" s="47" t="s">
        <v>2</v>
      </c>
      <c r="H7" t="s">
        <v>2</v>
      </c>
    </row>
    <row r="8" spans="2:7" ht="12.75">
      <c r="B8" s="8"/>
      <c r="C8" s="5"/>
      <c r="D8" s="2"/>
      <c r="E8" s="2"/>
      <c r="F8" s="2"/>
      <c r="G8" s="2"/>
    </row>
    <row r="9" spans="2:7" ht="12.75">
      <c r="B9" s="9" t="s">
        <v>0</v>
      </c>
      <c r="C9" s="11" t="s">
        <v>3</v>
      </c>
      <c r="D9" s="4" t="s">
        <v>4</v>
      </c>
      <c r="E9" s="4" t="s">
        <v>4</v>
      </c>
      <c r="F9" s="4" t="s">
        <v>98</v>
      </c>
      <c r="G9" s="4" t="s">
        <v>100</v>
      </c>
    </row>
    <row r="10" spans="2:7" ht="12.75">
      <c r="B10" s="9" t="s">
        <v>1</v>
      </c>
      <c r="C10" s="6"/>
      <c r="D10" s="4" t="s">
        <v>97</v>
      </c>
      <c r="E10" s="4" t="s">
        <v>103</v>
      </c>
      <c r="F10" s="4" t="s">
        <v>104</v>
      </c>
      <c r="G10" s="4" t="s">
        <v>99</v>
      </c>
    </row>
    <row r="11" spans="2:7" ht="13.5" thickBot="1">
      <c r="B11" s="10"/>
      <c r="C11" s="7"/>
      <c r="D11" s="3"/>
      <c r="E11" s="3"/>
      <c r="F11" s="3"/>
      <c r="G11" s="3"/>
    </row>
    <row r="12" spans="2:7" ht="12.75">
      <c r="B12" s="16"/>
      <c r="D12" s="24"/>
      <c r="E12" s="24"/>
      <c r="F12" s="24"/>
      <c r="G12" s="52"/>
    </row>
    <row r="13" spans="2:7" ht="13.5" thickBot="1">
      <c r="B13" s="17" t="s">
        <v>5</v>
      </c>
      <c r="C13" s="12" t="s">
        <v>6</v>
      </c>
      <c r="D13" s="25">
        <f>SUM(D14)</f>
        <v>302</v>
      </c>
      <c r="E13" s="25">
        <f>SUM(E14)</f>
        <v>302</v>
      </c>
      <c r="F13" s="25">
        <f>SUM(F14)</f>
        <v>255</v>
      </c>
      <c r="G13" s="54">
        <f>SUM(F13/E13)*100</f>
        <v>84.43708609271523</v>
      </c>
    </row>
    <row r="14" spans="2:7" ht="13.5" thickTop="1">
      <c r="B14" s="18" t="s">
        <v>7</v>
      </c>
      <c r="C14" s="14" t="s">
        <v>8</v>
      </c>
      <c r="D14" s="26">
        <f>SUM(D15)</f>
        <v>302</v>
      </c>
      <c r="E14" s="26">
        <v>302</v>
      </c>
      <c r="F14" s="26">
        <v>255</v>
      </c>
      <c r="G14" s="57">
        <f>SUM(F14/E14)*100</f>
        <v>84.43708609271523</v>
      </c>
    </row>
    <row r="15" spans="2:7" ht="12.75">
      <c r="B15" s="19"/>
      <c r="C15" t="s">
        <v>9</v>
      </c>
      <c r="D15" s="27">
        <v>302</v>
      </c>
      <c r="E15" s="27">
        <v>302</v>
      </c>
      <c r="F15" s="55">
        <v>255</v>
      </c>
      <c r="G15" s="56">
        <f>SUM(F15/E15)*100</f>
        <v>84.43708609271523</v>
      </c>
    </row>
    <row r="16" spans="2:7" ht="12.75">
      <c r="B16" s="19"/>
      <c r="C16" t="s">
        <v>32</v>
      </c>
      <c r="D16" s="27">
        <v>302</v>
      </c>
      <c r="E16" s="27">
        <v>302</v>
      </c>
      <c r="F16" s="27">
        <v>255</v>
      </c>
      <c r="G16" s="56">
        <f aca="true" t="shared" si="0" ref="G16:G78">SUM(F16/E16)*100</f>
        <v>84.43708609271523</v>
      </c>
    </row>
    <row r="17" spans="2:7" ht="13.5" thickBot="1">
      <c r="B17" s="20"/>
      <c r="C17" s="13"/>
      <c r="D17" s="28"/>
      <c r="E17" s="28"/>
      <c r="F17" s="28"/>
      <c r="G17" s="54"/>
    </row>
    <row r="18" spans="2:7" ht="13.5" thickTop="1">
      <c r="B18" s="19"/>
      <c r="D18" s="27"/>
      <c r="E18" s="27"/>
      <c r="F18" s="27"/>
      <c r="G18" s="56"/>
    </row>
    <row r="19" spans="2:7" ht="13.5" thickBot="1">
      <c r="B19" s="53">
        <v>600</v>
      </c>
      <c r="C19" s="12" t="s">
        <v>10</v>
      </c>
      <c r="D19" s="25">
        <f>SUM(D20,D24)</f>
        <v>1387600</v>
      </c>
      <c r="E19" s="25">
        <f>SUM(E20,E24)</f>
        <v>1379900</v>
      </c>
      <c r="F19" s="25">
        <f>SUM(F20,F24)</f>
        <v>1192631</v>
      </c>
      <c r="G19" s="54">
        <f t="shared" si="0"/>
        <v>86.42879918834699</v>
      </c>
    </row>
    <row r="20" spans="2:7" ht="13.5" thickTop="1">
      <c r="B20" s="22">
        <v>60004</v>
      </c>
      <c r="C20" s="14" t="s">
        <v>11</v>
      </c>
      <c r="D20" s="26">
        <f>SUM(D21)</f>
        <v>527100</v>
      </c>
      <c r="E20" s="26">
        <v>527100</v>
      </c>
      <c r="F20" s="26">
        <v>433900</v>
      </c>
      <c r="G20" s="57">
        <f t="shared" si="0"/>
        <v>82.31834566495921</v>
      </c>
    </row>
    <row r="21" spans="2:7" ht="12.75">
      <c r="B21" s="19"/>
      <c r="C21" t="s">
        <v>9</v>
      </c>
      <c r="D21" s="27">
        <v>527100</v>
      </c>
      <c r="E21" s="27">
        <v>527100</v>
      </c>
      <c r="F21" s="27">
        <v>433900</v>
      </c>
      <c r="G21" s="56">
        <f t="shared" si="0"/>
        <v>82.31834566495921</v>
      </c>
    </row>
    <row r="22" spans="2:7" ht="12.75">
      <c r="B22" s="19"/>
      <c r="C22" t="s">
        <v>12</v>
      </c>
      <c r="D22" s="27">
        <v>527100</v>
      </c>
      <c r="E22" s="27">
        <v>527100</v>
      </c>
      <c r="F22" s="27">
        <v>433900</v>
      </c>
      <c r="G22" s="56">
        <f t="shared" si="0"/>
        <v>82.31834566495921</v>
      </c>
    </row>
    <row r="23" spans="2:7" ht="12.75">
      <c r="B23" s="19"/>
      <c r="D23" s="27"/>
      <c r="E23" s="27"/>
      <c r="F23" s="27"/>
      <c r="G23" s="56"/>
    </row>
    <row r="24" spans="2:7" ht="12.75">
      <c r="B24" s="23">
        <v>60016</v>
      </c>
      <c r="C24" s="15" t="s">
        <v>13</v>
      </c>
      <c r="D24" s="29">
        <f>SUM(D25)</f>
        <v>860500</v>
      </c>
      <c r="E24" s="29">
        <v>852800</v>
      </c>
      <c r="F24" s="29">
        <f>SUM(F25)</f>
        <v>758731</v>
      </c>
      <c r="G24" s="58">
        <f t="shared" si="0"/>
        <v>88.96939493433396</v>
      </c>
    </row>
    <row r="25" spans="2:7" ht="12.75">
      <c r="B25" s="19"/>
      <c r="C25" t="s">
        <v>9</v>
      </c>
      <c r="D25" s="27">
        <f>SUM(D26)</f>
        <v>860500</v>
      </c>
      <c r="E25" s="27">
        <v>852800</v>
      </c>
      <c r="F25" s="27">
        <v>758731</v>
      </c>
      <c r="G25" s="56">
        <f t="shared" si="0"/>
        <v>88.96939493433396</v>
      </c>
    </row>
    <row r="26" spans="2:7" ht="12.75">
      <c r="B26" s="19"/>
      <c r="C26" t="s">
        <v>14</v>
      </c>
      <c r="D26" s="27">
        <v>860500</v>
      </c>
      <c r="E26" s="27">
        <v>852800</v>
      </c>
      <c r="F26" s="27">
        <v>758731</v>
      </c>
      <c r="G26" s="56">
        <f t="shared" si="0"/>
        <v>88.96939493433396</v>
      </c>
    </row>
    <row r="27" spans="2:7" ht="25.5">
      <c r="B27" s="19"/>
      <c r="C27" s="50" t="s">
        <v>89</v>
      </c>
      <c r="D27" s="27">
        <v>460500</v>
      </c>
      <c r="E27" s="27">
        <v>460500</v>
      </c>
      <c r="F27" s="27">
        <v>460500</v>
      </c>
      <c r="G27" s="56">
        <f t="shared" si="0"/>
        <v>100</v>
      </c>
    </row>
    <row r="28" spans="2:7" ht="13.5" thickBot="1">
      <c r="B28" s="20"/>
      <c r="C28" s="13"/>
      <c r="D28" s="28"/>
      <c r="E28" s="28"/>
      <c r="F28" s="28"/>
      <c r="G28" s="54"/>
    </row>
    <row r="29" spans="2:7" ht="13.5" thickTop="1">
      <c r="B29" s="30"/>
      <c r="D29" s="31"/>
      <c r="E29" s="31"/>
      <c r="F29" s="31"/>
      <c r="G29" s="56"/>
    </row>
    <row r="30" spans="2:7" ht="13.5" thickBot="1">
      <c r="B30" s="21">
        <v>700</v>
      </c>
      <c r="C30" s="12" t="s">
        <v>15</v>
      </c>
      <c r="D30" s="32">
        <f>SUM(D31,D35,D39,D43)</f>
        <v>8324567</v>
      </c>
      <c r="E30" s="32">
        <f>SUM(E31,E35,E39,E43)</f>
        <v>12193167</v>
      </c>
      <c r="F30" s="32">
        <f>SUM(F31,F35,F39,F43)</f>
        <v>9894378</v>
      </c>
      <c r="G30" s="54">
        <f t="shared" si="0"/>
        <v>81.14690793622363</v>
      </c>
    </row>
    <row r="31" spans="2:7" ht="13.5" thickTop="1">
      <c r="B31" s="22">
        <v>70001</v>
      </c>
      <c r="C31" s="14" t="s">
        <v>16</v>
      </c>
      <c r="D31" s="33">
        <f>SUM(D32)</f>
        <v>4000000</v>
      </c>
      <c r="E31" s="33">
        <v>3000000</v>
      </c>
      <c r="F31" s="33">
        <v>2072006</v>
      </c>
      <c r="G31" s="57">
        <f t="shared" si="0"/>
        <v>69.06686666666667</v>
      </c>
    </row>
    <row r="32" spans="2:7" ht="12.75">
      <c r="B32" s="19"/>
      <c r="C32" t="s">
        <v>9</v>
      </c>
      <c r="D32" s="34">
        <f>SUM(D33)</f>
        <v>4000000</v>
      </c>
      <c r="E32" s="34">
        <v>3000000</v>
      </c>
      <c r="F32" s="34">
        <v>2072006</v>
      </c>
      <c r="G32" s="56">
        <f t="shared" si="0"/>
        <v>69.06686666666667</v>
      </c>
    </row>
    <row r="33" spans="2:7" ht="12.75">
      <c r="B33" s="19"/>
      <c r="C33" t="s">
        <v>17</v>
      </c>
      <c r="D33" s="34">
        <v>4000000</v>
      </c>
      <c r="E33" s="34">
        <v>3000000</v>
      </c>
      <c r="F33" s="34">
        <v>2072006</v>
      </c>
      <c r="G33" s="56">
        <f t="shared" si="0"/>
        <v>69.06686666666667</v>
      </c>
    </row>
    <row r="34" spans="2:7" ht="12.75">
      <c r="B34" s="19"/>
      <c r="C34" s="50"/>
      <c r="D34" s="34"/>
      <c r="E34" s="34"/>
      <c r="F34" s="34"/>
      <c r="G34" s="56"/>
    </row>
    <row r="35" spans="2:7" ht="12.75">
      <c r="B35" s="23">
        <v>70004</v>
      </c>
      <c r="C35" s="41" t="s">
        <v>91</v>
      </c>
      <c r="D35" s="35">
        <f>SUM(D36)</f>
        <v>3330000</v>
      </c>
      <c r="E35" s="35">
        <v>8030600</v>
      </c>
      <c r="F35" s="35">
        <f>SUM(F36)</f>
        <v>6801345</v>
      </c>
      <c r="G35" s="58">
        <f t="shared" si="0"/>
        <v>84.69286230169601</v>
      </c>
    </row>
    <row r="36" spans="2:7" ht="12.75">
      <c r="B36" s="19"/>
      <c r="C36" s="50" t="s">
        <v>9</v>
      </c>
      <c r="D36" s="34">
        <f>SUM(D37)</f>
        <v>3330000</v>
      </c>
      <c r="E36" s="34">
        <v>8030600</v>
      </c>
      <c r="F36" s="34">
        <v>6801345</v>
      </c>
      <c r="G36" s="56">
        <f t="shared" si="0"/>
        <v>84.69286230169601</v>
      </c>
    </row>
    <row r="37" spans="2:7" ht="12.75">
      <c r="B37" s="19"/>
      <c r="C37" s="50" t="s">
        <v>84</v>
      </c>
      <c r="D37" s="34">
        <v>3330000</v>
      </c>
      <c r="E37" s="34">
        <v>8030600</v>
      </c>
      <c r="F37" s="34">
        <v>6801345</v>
      </c>
      <c r="G37" s="56">
        <f t="shared" si="0"/>
        <v>84.69286230169601</v>
      </c>
    </row>
    <row r="38" spans="2:7" ht="12.75">
      <c r="B38" s="19"/>
      <c r="C38" s="50"/>
      <c r="D38" s="34"/>
      <c r="E38" s="34"/>
      <c r="F38" s="34"/>
      <c r="G38" s="56"/>
    </row>
    <row r="39" spans="2:7" ht="12.75">
      <c r="B39" s="23">
        <v>70005</v>
      </c>
      <c r="C39" s="15" t="s">
        <v>19</v>
      </c>
      <c r="D39" s="35">
        <f>SUM(D40)</f>
        <v>147400</v>
      </c>
      <c r="E39" s="35">
        <v>147400</v>
      </c>
      <c r="F39" s="35">
        <f>SUM(F40)</f>
        <v>139112</v>
      </c>
      <c r="G39" s="58">
        <f t="shared" si="0"/>
        <v>94.37720488466758</v>
      </c>
    </row>
    <row r="40" spans="2:7" ht="12.75">
      <c r="B40" s="19"/>
      <c r="C40" t="s">
        <v>20</v>
      </c>
      <c r="D40" s="34">
        <f>SUM(D41)</f>
        <v>147400</v>
      </c>
      <c r="E40" s="34">
        <v>147400</v>
      </c>
      <c r="F40" s="34">
        <v>139112</v>
      </c>
      <c r="G40" s="56">
        <f t="shared" si="0"/>
        <v>94.37720488466758</v>
      </c>
    </row>
    <row r="41" spans="2:7" ht="12.75">
      <c r="B41" s="19"/>
      <c r="C41" t="s">
        <v>14</v>
      </c>
      <c r="D41" s="34">
        <v>147400</v>
      </c>
      <c r="E41" s="34">
        <v>147400</v>
      </c>
      <c r="F41" s="34">
        <v>139112</v>
      </c>
      <c r="G41" s="56">
        <f t="shared" si="0"/>
        <v>94.37720488466758</v>
      </c>
    </row>
    <row r="42" spans="2:7" ht="12.75">
      <c r="B42" s="19"/>
      <c r="D42" s="34"/>
      <c r="E42" s="34"/>
      <c r="F42" s="34"/>
      <c r="G42" s="56"/>
    </row>
    <row r="43" spans="2:7" ht="12.75">
      <c r="B43" s="23">
        <v>70095</v>
      </c>
      <c r="C43" s="15" t="s">
        <v>21</v>
      </c>
      <c r="D43" s="35">
        <f>SUM(D44)</f>
        <v>847167</v>
      </c>
      <c r="E43" s="35">
        <v>1015167</v>
      </c>
      <c r="F43" s="35">
        <f>SUM(F44)</f>
        <v>881915</v>
      </c>
      <c r="G43" s="58">
        <f t="shared" si="0"/>
        <v>86.87388380433958</v>
      </c>
    </row>
    <row r="44" spans="2:7" ht="12.75">
      <c r="B44" s="19"/>
      <c r="C44" t="s">
        <v>9</v>
      </c>
      <c r="D44" s="34">
        <f>SUM(D45)</f>
        <v>847167</v>
      </c>
      <c r="E44" s="34">
        <v>1015167</v>
      </c>
      <c r="F44" s="34">
        <v>881915</v>
      </c>
      <c r="G44" s="56">
        <f t="shared" si="0"/>
        <v>86.87388380433958</v>
      </c>
    </row>
    <row r="45" spans="2:7" ht="12.75">
      <c r="B45" s="19"/>
      <c r="C45" t="s">
        <v>14</v>
      </c>
      <c r="D45" s="34">
        <v>847167</v>
      </c>
      <c r="E45" s="34">
        <v>1015167</v>
      </c>
      <c r="F45" s="34">
        <v>881915</v>
      </c>
      <c r="G45" s="56">
        <f t="shared" si="0"/>
        <v>86.87388380433958</v>
      </c>
    </row>
    <row r="46" spans="2:7" ht="26.25" thickBot="1">
      <c r="B46" s="20"/>
      <c r="C46" s="51" t="s">
        <v>92</v>
      </c>
      <c r="D46" s="36">
        <v>187167</v>
      </c>
      <c r="E46" s="36">
        <v>187167</v>
      </c>
      <c r="F46" s="36">
        <v>187167</v>
      </c>
      <c r="G46" s="54">
        <f t="shared" si="0"/>
        <v>100</v>
      </c>
    </row>
    <row r="47" spans="2:7" ht="13.5" thickTop="1">
      <c r="B47" s="30"/>
      <c r="D47" s="37"/>
      <c r="E47" s="37"/>
      <c r="F47" s="37"/>
      <c r="G47" s="56"/>
    </row>
    <row r="48" spans="2:7" ht="13.5" thickBot="1">
      <c r="B48" s="21">
        <v>710</v>
      </c>
      <c r="C48" s="12" t="s">
        <v>22</v>
      </c>
      <c r="D48" s="32">
        <f>SUM(D49,D53,D57)</f>
        <v>284000</v>
      </c>
      <c r="E48" s="32">
        <f>SUM(E49,E53,E57)</f>
        <v>316000</v>
      </c>
      <c r="F48" s="32">
        <f>SUM(F49,F53,F57)</f>
        <v>150159</v>
      </c>
      <c r="G48" s="54">
        <f t="shared" si="0"/>
        <v>47.518670886075945</v>
      </c>
    </row>
    <row r="49" spans="2:7" ht="13.5" thickTop="1">
      <c r="B49" s="22">
        <v>71004</v>
      </c>
      <c r="C49" s="14" t="s">
        <v>23</v>
      </c>
      <c r="D49" s="33">
        <f>SUM(D50)</f>
        <v>250000</v>
      </c>
      <c r="E49" s="33">
        <v>250000</v>
      </c>
      <c r="F49" s="33">
        <v>110005</v>
      </c>
      <c r="G49" s="57">
        <f t="shared" si="0"/>
        <v>44.002</v>
      </c>
    </row>
    <row r="50" spans="2:7" ht="12.75">
      <c r="B50" s="19"/>
      <c r="C50" t="s">
        <v>9</v>
      </c>
      <c r="D50" s="34">
        <v>250000</v>
      </c>
      <c r="E50" s="34">
        <v>250000</v>
      </c>
      <c r="F50" s="34">
        <v>110005</v>
      </c>
      <c r="G50" s="56">
        <f t="shared" si="0"/>
        <v>44.002</v>
      </c>
    </row>
    <row r="51" spans="2:7" ht="12.75">
      <c r="B51" s="19"/>
      <c r="C51" t="s">
        <v>14</v>
      </c>
      <c r="D51" s="34">
        <v>250000</v>
      </c>
      <c r="E51" s="34">
        <v>250000</v>
      </c>
      <c r="F51" s="34">
        <v>110005</v>
      </c>
      <c r="G51" s="56">
        <f t="shared" si="0"/>
        <v>44.002</v>
      </c>
    </row>
    <row r="52" spans="2:7" ht="12.75">
      <c r="B52" s="19"/>
      <c r="D52" s="34"/>
      <c r="E52" s="34"/>
      <c r="F52" s="34"/>
      <c r="G52" s="56"/>
    </row>
    <row r="53" spans="2:7" ht="12.75">
      <c r="B53" s="23">
        <v>71014</v>
      </c>
      <c r="C53" s="15" t="s">
        <v>96</v>
      </c>
      <c r="D53" s="35">
        <f>SUM(D54)</f>
        <v>2000</v>
      </c>
      <c r="E53" s="35">
        <v>2000</v>
      </c>
      <c r="F53" s="35">
        <f>SUM(F54)</f>
        <v>0</v>
      </c>
      <c r="G53" s="58">
        <f t="shared" si="0"/>
        <v>0</v>
      </c>
    </row>
    <row r="54" spans="2:7" ht="12.75">
      <c r="B54" s="19"/>
      <c r="C54" t="s">
        <v>9</v>
      </c>
      <c r="D54" s="34">
        <v>2000</v>
      </c>
      <c r="E54" s="34">
        <v>2000</v>
      </c>
      <c r="F54" s="34">
        <v>0</v>
      </c>
      <c r="G54" s="56">
        <f t="shared" si="0"/>
        <v>0</v>
      </c>
    </row>
    <row r="55" spans="2:7" ht="12.75">
      <c r="B55" s="19"/>
      <c r="C55" t="s">
        <v>24</v>
      </c>
      <c r="D55" s="34">
        <v>2000</v>
      </c>
      <c r="E55" s="34">
        <v>2000</v>
      </c>
      <c r="F55" s="34">
        <v>0</v>
      </c>
      <c r="G55" s="56">
        <f t="shared" si="0"/>
        <v>0</v>
      </c>
    </row>
    <row r="56" spans="2:7" ht="12.75">
      <c r="B56" s="19"/>
      <c r="D56" s="34"/>
      <c r="E56" s="34"/>
      <c r="F56" s="34"/>
      <c r="G56" s="56"/>
    </row>
    <row r="57" spans="2:7" ht="12.75">
      <c r="B57" s="23">
        <v>71035</v>
      </c>
      <c r="C57" s="15" t="s">
        <v>95</v>
      </c>
      <c r="D57" s="35">
        <f>SUM(D58)</f>
        <v>32000</v>
      </c>
      <c r="E57" s="35">
        <v>64000</v>
      </c>
      <c r="F57" s="35">
        <f>SUM(F58)</f>
        <v>40154</v>
      </c>
      <c r="G57" s="58">
        <f t="shared" si="0"/>
        <v>62.74062500000001</v>
      </c>
    </row>
    <row r="58" spans="2:7" ht="12.75">
      <c r="B58" s="19"/>
      <c r="C58" t="s">
        <v>9</v>
      </c>
      <c r="D58" s="34">
        <f>SUM(D59)</f>
        <v>32000</v>
      </c>
      <c r="E58" s="34">
        <v>64000</v>
      </c>
      <c r="F58" s="34">
        <v>40154</v>
      </c>
      <c r="G58" s="56">
        <f t="shared" si="0"/>
        <v>62.74062500000001</v>
      </c>
    </row>
    <row r="59" spans="2:7" ht="12.75">
      <c r="B59" s="19"/>
      <c r="C59" t="s">
        <v>14</v>
      </c>
      <c r="D59" s="34">
        <v>32000</v>
      </c>
      <c r="E59" s="34">
        <v>64000</v>
      </c>
      <c r="F59" s="34">
        <v>40154</v>
      </c>
      <c r="G59" s="56">
        <f t="shared" si="0"/>
        <v>62.74062500000001</v>
      </c>
    </row>
    <row r="60" spans="2:7" ht="13.5" thickBot="1">
      <c r="B60" s="20"/>
      <c r="C60" s="13"/>
      <c r="D60" s="38"/>
      <c r="E60" s="38"/>
      <c r="F60" s="38"/>
      <c r="G60" s="54"/>
    </row>
    <row r="61" spans="2:7" ht="13.5" thickTop="1">
      <c r="B61" s="30"/>
      <c r="D61" s="37"/>
      <c r="E61" s="37"/>
      <c r="F61" s="37"/>
      <c r="G61" s="56"/>
    </row>
    <row r="62" spans="2:7" ht="13.5" thickBot="1">
      <c r="B62" s="21">
        <v>750</v>
      </c>
      <c r="C62" s="12" t="s">
        <v>25</v>
      </c>
      <c r="D62" s="32">
        <f>SUM(D63,D67,D72,D78,D82)</f>
        <v>5344938</v>
      </c>
      <c r="E62" s="32">
        <f>SUM(E63,E67,E72,E78,E82)</f>
        <v>5352088</v>
      </c>
      <c r="F62" s="32">
        <f>SUM(F63,F67,F72,F78,F82)</f>
        <v>5066446</v>
      </c>
      <c r="G62" s="54">
        <f t="shared" si="0"/>
        <v>94.66298013037154</v>
      </c>
    </row>
    <row r="63" spans="2:7" ht="13.5" thickTop="1">
      <c r="B63" s="22">
        <v>75011</v>
      </c>
      <c r="C63" s="14" t="s">
        <v>26</v>
      </c>
      <c r="D63" s="33">
        <f>SUM(D64)</f>
        <v>228000</v>
      </c>
      <c r="E63" s="33">
        <v>228000</v>
      </c>
      <c r="F63" s="33">
        <v>228000</v>
      </c>
      <c r="G63" s="57">
        <f t="shared" si="0"/>
        <v>100</v>
      </c>
    </row>
    <row r="64" spans="2:7" ht="12.75">
      <c r="B64" s="19"/>
      <c r="C64" t="s">
        <v>9</v>
      </c>
      <c r="D64" s="34">
        <v>228000</v>
      </c>
      <c r="E64" s="34">
        <v>228000</v>
      </c>
      <c r="F64" s="34">
        <v>228000</v>
      </c>
      <c r="G64" s="56">
        <f t="shared" si="0"/>
        <v>100</v>
      </c>
    </row>
    <row r="65" spans="2:7" ht="12.75">
      <c r="B65" s="19"/>
      <c r="C65" t="s">
        <v>27</v>
      </c>
      <c r="D65" s="34">
        <v>228000</v>
      </c>
      <c r="E65" s="34">
        <v>228000</v>
      </c>
      <c r="F65" s="34">
        <v>228000</v>
      </c>
      <c r="G65" s="56">
        <f t="shared" si="0"/>
        <v>100</v>
      </c>
    </row>
    <row r="66" spans="2:7" ht="12.75">
      <c r="B66" s="19"/>
      <c r="D66" s="34"/>
      <c r="E66" s="34"/>
      <c r="F66" s="34"/>
      <c r="G66" s="56"/>
    </row>
    <row r="67" spans="2:7" ht="12.75">
      <c r="B67" s="23">
        <v>75022</v>
      </c>
      <c r="C67" s="15" t="s">
        <v>28</v>
      </c>
      <c r="D67" s="35">
        <f>SUM(D68)</f>
        <v>357538</v>
      </c>
      <c r="E67" s="35">
        <v>357538</v>
      </c>
      <c r="F67" s="35">
        <f>SUM(F68)</f>
        <v>307707</v>
      </c>
      <c r="G67" s="58">
        <f t="shared" si="0"/>
        <v>86.06274018426014</v>
      </c>
    </row>
    <row r="68" spans="2:7" ht="12.75">
      <c r="B68" s="19"/>
      <c r="C68" t="s">
        <v>20</v>
      </c>
      <c r="D68" s="34">
        <f>SUM(D69:D70)</f>
        <v>357538</v>
      </c>
      <c r="E68" s="34">
        <v>357538</v>
      </c>
      <c r="F68" s="34">
        <v>307707</v>
      </c>
      <c r="G68" s="56">
        <f t="shared" si="0"/>
        <v>86.06274018426014</v>
      </c>
    </row>
    <row r="69" spans="2:7" ht="12.75">
      <c r="B69" s="19"/>
      <c r="C69" t="s">
        <v>29</v>
      </c>
      <c r="D69" s="34">
        <v>351098</v>
      </c>
      <c r="E69" s="34">
        <v>351098</v>
      </c>
      <c r="F69" s="34">
        <v>303852</v>
      </c>
      <c r="G69" s="56">
        <f t="shared" si="0"/>
        <v>86.54335826464406</v>
      </c>
    </row>
    <row r="70" spans="2:7" ht="12.75">
      <c r="B70" s="19"/>
      <c r="C70" t="s">
        <v>30</v>
      </c>
      <c r="D70" s="34">
        <v>6440</v>
      </c>
      <c r="E70" s="34">
        <v>6440</v>
      </c>
      <c r="F70" s="34">
        <v>3855</v>
      </c>
      <c r="G70" s="56">
        <f t="shared" si="0"/>
        <v>59.86024844720497</v>
      </c>
    </row>
    <row r="71" spans="2:7" ht="12.75">
      <c r="B71" s="19"/>
      <c r="D71" s="34"/>
      <c r="E71" s="34"/>
      <c r="F71" s="34"/>
      <c r="G71" s="56"/>
    </row>
    <row r="72" spans="2:7" ht="12.75">
      <c r="B72" s="23">
        <v>75023</v>
      </c>
      <c r="C72" s="15" t="s">
        <v>31</v>
      </c>
      <c r="D72" s="35">
        <f>SUM(D73,D76)</f>
        <v>4564300</v>
      </c>
      <c r="E72" s="35">
        <f>SUM(E73,E76)</f>
        <v>4577200</v>
      </c>
      <c r="F72" s="35">
        <f>SUM(F73,F76)</f>
        <v>4355116</v>
      </c>
      <c r="G72" s="58">
        <f t="shared" si="0"/>
        <v>95.14803810189636</v>
      </c>
    </row>
    <row r="73" spans="2:7" ht="12.75">
      <c r="B73" s="19"/>
      <c r="C73" t="s">
        <v>9</v>
      </c>
      <c r="D73" s="34">
        <f>SUM(D74,D75)</f>
        <v>4534300</v>
      </c>
      <c r="E73" s="34">
        <f>SUM(E74,E75)</f>
        <v>4547200</v>
      </c>
      <c r="F73" s="34">
        <f>SUM(F74,F75)</f>
        <v>4325478</v>
      </c>
      <c r="G73" s="56">
        <f t="shared" si="0"/>
        <v>95.12398838845884</v>
      </c>
    </row>
    <row r="74" spans="2:7" ht="12.75">
      <c r="B74" s="19"/>
      <c r="C74" t="s">
        <v>27</v>
      </c>
      <c r="D74" s="34">
        <v>3534300</v>
      </c>
      <c r="E74" s="34">
        <v>3534300</v>
      </c>
      <c r="F74" s="34">
        <v>3398903</v>
      </c>
      <c r="G74" s="56">
        <f t="shared" si="0"/>
        <v>96.1690575219987</v>
      </c>
    </row>
    <row r="75" spans="2:7" ht="12.75">
      <c r="B75" s="19"/>
      <c r="C75" t="s">
        <v>30</v>
      </c>
      <c r="D75" s="34">
        <v>1000000</v>
      </c>
      <c r="E75" s="34">
        <v>1012900</v>
      </c>
      <c r="F75" s="34">
        <v>926575</v>
      </c>
      <c r="G75" s="56">
        <f t="shared" si="0"/>
        <v>91.47744101095864</v>
      </c>
    </row>
    <row r="76" spans="2:7" ht="12.75">
      <c r="B76" s="19"/>
      <c r="C76" t="s">
        <v>18</v>
      </c>
      <c r="D76" s="34">
        <v>30000</v>
      </c>
      <c r="E76" s="34">
        <v>30000</v>
      </c>
      <c r="F76" s="34">
        <v>29638</v>
      </c>
      <c r="G76" s="56">
        <f t="shared" si="0"/>
        <v>98.79333333333334</v>
      </c>
    </row>
    <row r="77" spans="2:7" ht="12.75">
      <c r="B77" s="19"/>
      <c r="D77" s="34"/>
      <c r="E77" s="34"/>
      <c r="F77" s="34"/>
      <c r="G77" s="56"/>
    </row>
    <row r="78" spans="2:7" ht="12.75">
      <c r="B78" s="23">
        <v>75056</v>
      </c>
      <c r="C78" s="15" t="s">
        <v>83</v>
      </c>
      <c r="D78" s="35">
        <f>SUM(D79)</f>
        <v>79100</v>
      </c>
      <c r="E78" s="35">
        <v>73350</v>
      </c>
      <c r="F78" s="35">
        <f>SUM(F79)</f>
        <v>73350</v>
      </c>
      <c r="G78" s="58">
        <f t="shared" si="0"/>
        <v>100</v>
      </c>
    </row>
    <row r="79" spans="2:7" ht="12.75">
      <c r="B79" s="19"/>
      <c r="C79" t="s">
        <v>9</v>
      </c>
      <c r="D79" s="34">
        <f>SUM(D80)</f>
        <v>79100</v>
      </c>
      <c r="E79" s="34">
        <v>73350</v>
      </c>
      <c r="F79" s="34">
        <v>73350</v>
      </c>
      <c r="G79" s="56">
        <f aca="true" t="shared" si="1" ref="G79:G144">SUM(F79/E79)*100</f>
        <v>100</v>
      </c>
    </row>
    <row r="80" spans="2:7" ht="12.75">
      <c r="B80" s="19"/>
      <c r="C80" t="s">
        <v>84</v>
      </c>
      <c r="D80" s="34">
        <v>79100</v>
      </c>
      <c r="E80" s="34">
        <v>73350</v>
      </c>
      <c r="F80" s="34">
        <v>73350</v>
      </c>
      <c r="G80" s="56">
        <f t="shared" si="1"/>
        <v>100</v>
      </c>
    </row>
    <row r="81" spans="2:7" ht="12.75">
      <c r="B81" s="19"/>
      <c r="D81" s="34"/>
      <c r="E81" s="34"/>
      <c r="F81" s="34"/>
      <c r="G81" s="56"/>
    </row>
    <row r="82" spans="2:7" ht="12.75">
      <c r="B82" s="23">
        <v>75095</v>
      </c>
      <c r="C82" s="15" t="s">
        <v>21</v>
      </c>
      <c r="D82" s="35">
        <f>SUM(D83)</f>
        <v>116000</v>
      </c>
      <c r="E82" s="35">
        <v>116000</v>
      </c>
      <c r="F82" s="35">
        <f>SUM(F83)</f>
        <v>102273</v>
      </c>
      <c r="G82" s="58">
        <f t="shared" si="1"/>
        <v>88.16637931034482</v>
      </c>
    </row>
    <row r="83" spans="2:7" ht="12.75">
      <c r="B83" s="19"/>
      <c r="C83" t="s">
        <v>9</v>
      </c>
      <c r="D83" s="34">
        <f>SUM(D84:D85)</f>
        <v>116000</v>
      </c>
      <c r="E83" s="34">
        <v>116000</v>
      </c>
      <c r="F83" s="34">
        <v>102273</v>
      </c>
      <c r="G83" s="56">
        <f t="shared" si="1"/>
        <v>88.16637931034482</v>
      </c>
    </row>
    <row r="84" spans="2:7" ht="12.75">
      <c r="B84" s="19" t="s">
        <v>2</v>
      </c>
      <c r="C84" t="s">
        <v>32</v>
      </c>
      <c r="D84" s="34">
        <v>8000</v>
      </c>
      <c r="E84" s="34">
        <v>8000</v>
      </c>
      <c r="F84" s="34">
        <v>7046</v>
      </c>
      <c r="G84" s="56">
        <f t="shared" si="1"/>
        <v>88.075</v>
      </c>
    </row>
    <row r="85" spans="2:7" ht="12.75">
      <c r="B85" s="19"/>
      <c r="C85" t="s">
        <v>33</v>
      </c>
      <c r="D85" s="34">
        <v>108000</v>
      </c>
      <c r="E85" s="34">
        <v>108000</v>
      </c>
      <c r="F85" s="34">
        <v>95227</v>
      </c>
      <c r="G85" s="56">
        <f t="shared" si="1"/>
        <v>88.17314814814814</v>
      </c>
    </row>
    <row r="86" spans="2:7" ht="13.5" thickBot="1">
      <c r="B86" s="20"/>
      <c r="C86" s="13"/>
      <c r="D86" s="36"/>
      <c r="E86" s="36"/>
      <c r="F86" s="36"/>
      <c r="G86" s="54"/>
    </row>
    <row r="87" spans="2:7" ht="13.5" thickTop="1">
      <c r="B87" s="30"/>
      <c r="D87" s="37"/>
      <c r="E87" s="37"/>
      <c r="F87" s="37"/>
      <c r="G87" s="56"/>
    </row>
    <row r="88" spans="2:7" ht="39" thickBot="1">
      <c r="B88" s="40">
        <v>751</v>
      </c>
      <c r="C88" s="39" t="s">
        <v>34</v>
      </c>
      <c r="D88" s="32">
        <f>SUM(D89,D93)</f>
        <v>5880</v>
      </c>
      <c r="E88" s="32">
        <f>SUM(E89,E93)</f>
        <v>81054</v>
      </c>
      <c r="F88" s="32">
        <f>SUM(F89,F93)</f>
        <v>80100</v>
      </c>
      <c r="G88" s="54">
        <f t="shared" si="1"/>
        <v>98.82300688429936</v>
      </c>
    </row>
    <row r="89" spans="2:7" ht="13.5" thickTop="1">
      <c r="B89" s="22">
        <v>75101</v>
      </c>
      <c r="C89" s="14" t="s">
        <v>35</v>
      </c>
      <c r="D89" s="33">
        <f>SUM(D90)</f>
        <v>5880</v>
      </c>
      <c r="E89" s="33">
        <v>5880</v>
      </c>
      <c r="F89" s="33">
        <v>5880</v>
      </c>
      <c r="G89" s="57">
        <f t="shared" si="1"/>
        <v>100</v>
      </c>
    </row>
    <row r="90" spans="2:7" ht="12.75">
      <c r="B90" s="19"/>
      <c r="C90" t="s">
        <v>9</v>
      </c>
      <c r="D90" s="34">
        <f>SUM(D91)</f>
        <v>5880</v>
      </c>
      <c r="E90" s="34">
        <v>5880</v>
      </c>
      <c r="F90" s="34">
        <v>5880</v>
      </c>
      <c r="G90" s="56">
        <f t="shared" si="1"/>
        <v>100</v>
      </c>
    </row>
    <row r="91" spans="2:7" ht="12.75">
      <c r="B91" s="19"/>
      <c r="C91" t="s">
        <v>14</v>
      </c>
      <c r="D91" s="34">
        <v>5880</v>
      </c>
      <c r="E91" s="34">
        <v>5880</v>
      </c>
      <c r="F91" s="34">
        <v>5880</v>
      </c>
      <c r="G91" s="60">
        <f t="shared" si="1"/>
        <v>100</v>
      </c>
    </row>
    <row r="92" spans="2:7" ht="12.75">
      <c r="B92" s="19"/>
      <c r="C92" s="49"/>
      <c r="D92" s="59"/>
      <c r="E92" s="59"/>
      <c r="F92" s="34"/>
      <c r="G92" s="60"/>
    </row>
    <row r="93" spans="2:7" ht="38.25">
      <c r="B93" s="62">
        <v>75109</v>
      </c>
      <c r="C93" s="41" t="s">
        <v>109</v>
      </c>
      <c r="D93" s="35">
        <f>SUM(D94)</f>
        <v>0</v>
      </c>
      <c r="E93" s="35">
        <f>SUM(E94)</f>
        <v>75174</v>
      </c>
      <c r="F93" s="35">
        <v>74220</v>
      </c>
      <c r="G93" s="58">
        <f>SUM(F93/E93)*100</f>
        <v>98.73094420943411</v>
      </c>
    </row>
    <row r="94" spans="2:7" ht="12.75">
      <c r="B94" s="19"/>
      <c r="C94" t="s">
        <v>9</v>
      </c>
      <c r="D94" s="34">
        <v>0</v>
      </c>
      <c r="E94" s="34">
        <v>75174</v>
      </c>
      <c r="F94" s="34">
        <v>74220</v>
      </c>
      <c r="G94" s="56">
        <f>SUM(F94/E94)*100</f>
        <v>98.73094420943411</v>
      </c>
    </row>
    <row r="95" spans="2:7" ht="12.75">
      <c r="B95" s="19"/>
      <c r="C95" t="s">
        <v>14</v>
      </c>
      <c r="D95" s="34">
        <v>0</v>
      </c>
      <c r="E95" s="34">
        <v>75174</v>
      </c>
      <c r="F95" s="34">
        <v>74220</v>
      </c>
      <c r="G95" s="56">
        <f>SUM(F95/E95)*100</f>
        <v>98.73094420943411</v>
      </c>
    </row>
    <row r="96" spans="2:7" ht="13.5" thickBot="1">
      <c r="B96" s="20"/>
      <c r="C96" s="13"/>
      <c r="D96" s="36"/>
      <c r="E96" s="36"/>
      <c r="F96" s="36"/>
      <c r="G96" s="54"/>
    </row>
    <row r="97" spans="2:7" ht="13.5" thickTop="1">
      <c r="B97" s="30"/>
      <c r="D97" s="31"/>
      <c r="E97" s="31"/>
      <c r="F97" s="31"/>
      <c r="G97" s="56"/>
    </row>
    <row r="98" spans="2:7" ht="13.5" thickBot="1">
      <c r="B98" s="21">
        <v>754</v>
      </c>
      <c r="C98" s="12" t="s">
        <v>41</v>
      </c>
      <c r="D98" s="32">
        <f>SUM(D99,D103,D107)</f>
        <v>169173</v>
      </c>
      <c r="E98" s="32">
        <f>SUM(E99,E103,E107)</f>
        <v>169173</v>
      </c>
      <c r="F98" s="32">
        <f>SUM(F99,F103,F107)</f>
        <v>159491</v>
      </c>
      <c r="G98" s="54">
        <f t="shared" si="1"/>
        <v>94.27686451147642</v>
      </c>
    </row>
    <row r="99" spans="2:7" ht="13.5" thickTop="1">
      <c r="B99" s="22">
        <v>75405</v>
      </c>
      <c r="C99" s="14" t="s">
        <v>36</v>
      </c>
      <c r="D99" s="33">
        <f>SUM(D100)</f>
        <v>59500</v>
      </c>
      <c r="E99" s="33">
        <v>59500</v>
      </c>
      <c r="F99" s="33">
        <v>59438</v>
      </c>
      <c r="G99" s="57">
        <f t="shared" si="1"/>
        <v>99.89579831932774</v>
      </c>
    </row>
    <row r="100" spans="2:7" ht="12.75">
      <c r="B100" s="19"/>
      <c r="C100" t="s">
        <v>9</v>
      </c>
      <c r="D100" s="34">
        <f>SUM(D101)</f>
        <v>59500</v>
      </c>
      <c r="E100" s="34">
        <v>59500</v>
      </c>
      <c r="F100" s="34">
        <v>59438</v>
      </c>
      <c r="G100" s="56">
        <f t="shared" si="1"/>
        <v>99.89579831932774</v>
      </c>
    </row>
    <row r="101" spans="2:7" ht="12.75">
      <c r="B101" s="19"/>
      <c r="C101" t="s">
        <v>37</v>
      </c>
      <c r="D101" s="34">
        <v>59500</v>
      </c>
      <c r="E101" s="34">
        <v>59500</v>
      </c>
      <c r="F101" s="34">
        <v>59438</v>
      </c>
      <c r="G101" s="56">
        <f t="shared" si="1"/>
        <v>99.89579831932774</v>
      </c>
    </row>
    <row r="102" spans="2:7" ht="12.75">
      <c r="B102" s="19"/>
      <c r="D102" s="34"/>
      <c r="E102" s="34"/>
      <c r="F102" s="34"/>
      <c r="G102" s="56"/>
    </row>
    <row r="103" spans="2:7" ht="12.75">
      <c r="B103" s="23">
        <v>75414</v>
      </c>
      <c r="C103" s="15" t="s">
        <v>38</v>
      </c>
      <c r="D103" s="35">
        <f>SUM(D104)</f>
        <v>20000</v>
      </c>
      <c r="E103" s="35">
        <v>20000</v>
      </c>
      <c r="F103" s="35">
        <f>SUM(F104)</f>
        <v>11373</v>
      </c>
      <c r="G103" s="58">
        <f t="shared" si="1"/>
        <v>56.865</v>
      </c>
    </row>
    <row r="104" spans="2:7" ht="12.75">
      <c r="B104" s="19"/>
      <c r="C104" t="s">
        <v>9</v>
      </c>
      <c r="D104" s="34">
        <f>SUM(D105)</f>
        <v>20000</v>
      </c>
      <c r="E104" s="34">
        <v>20000</v>
      </c>
      <c r="F104" s="34">
        <v>11373</v>
      </c>
      <c r="G104" s="56">
        <f t="shared" si="1"/>
        <v>56.865</v>
      </c>
    </row>
    <row r="105" spans="2:7" ht="12.75">
      <c r="B105" s="19"/>
      <c r="C105" t="s">
        <v>17</v>
      </c>
      <c r="D105" s="34">
        <v>20000</v>
      </c>
      <c r="E105" s="34">
        <v>20000</v>
      </c>
      <c r="F105" s="34">
        <v>11373</v>
      </c>
      <c r="G105" s="56">
        <f t="shared" si="1"/>
        <v>56.865</v>
      </c>
    </row>
    <row r="106" spans="2:7" ht="12.75">
      <c r="B106" s="19"/>
      <c r="D106" s="34"/>
      <c r="E106" s="34"/>
      <c r="F106" s="34"/>
      <c r="G106" s="56"/>
    </row>
    <row r="107" spans="2:7" ht="12.75">
      <c r="B107" s="23">
        <v>75416</v>
      </c>
      <c r="C107" s="15" t="s">
        <v>39</v>
      </c>
      <c r="D107" s="35">
        <f>SUM(D108)</f>
        <v>89673</v>
      </c>
      <c r="E107" s="35">
        <f>SUM(E108)</f>
        <v>89673</v>
      </c>
      <c r="F107" s="35">
        <f>SUM(F108)</f>
        <v>88680</v>
      </c>
      <c r="G107" s="58">
        <f t="shared" si="1"/>
        <v>98.89264327054967</v>
      </c>
    </row>
    <row r="108" spans="2:7" ht="12.75">
      <c r="B108" s="19"/>
      <c r="C108" t="s">
        <v>9</v>
      </c>
      <c r="D108" s="34">
        <f>SUM(D109:D110)</f>
        <v>89673</v>
      </c>
      <c r="E108" s="34">
        <f>SUM(E109:E110)</f>
        <v>89673</v>
      </c>
      <c r="F108" s="34">
        <f>SUM(F109:F110)</f>
        <v>88680</v>
      </c>
      <c r="G108" s="56">
        <f t="shared" si="1"/>
        <v>98.89264327054967</v>
      </c>
    </row>
    <row r="109" spans="2:7" ht="12.75">
      <c r="B109" s="19"/>
      <c r="C109" t="s">
        <v>27</v>
      </c>
      <c r="D109" s="34">
        <v>77573</v>
      </c>
      <c r="E109" s="34">
        <v>76885</v>
      </c>
      <c r="F109" s="34">
        <v>76314</v>
      </c>
      <c r="G109" s="56">
        <f t="shared" si="1"/>
        <v>99.25733237952787</v>
      </c>
    </row>
    <row r="110" spans="2:7" ht="12.75">
      <c r="B110" s="19"/>
      <c r="C110" t="s">
        <v>40</v>
      </c>
      <c r="D110" s="34">
        <v>12100</v>
      </c>
      <c r="E110" s="34">
        <v>12788</v>
      </c>
      <c r="F110" s="34">
        <v>12366</v>
      </c>
      <c r="G110" s="56">
        <f t="shared" si="1"/>
        <v>96.70003127932436</v>
      </c>
    </row>
    <row r="111" spans="2:7" ht="13.5" thickBot="1">
      <c r="B111" s="20"/>
      <c r="C111" s="13"/>
      <c r="D111" s="36"/>
      <c r="E111" s="36"/>
      <c r="F111" s="36"/>
      <c r="G111" s="54"/>
    </row>
    <row r="112" spans="2:7" ht="13.5" thickTop="1">
      <c r="B112" s="30"/>
      <c r="D112" s="31"/>
      <c r="E112" s="31"/>
      <c r="F112" s="31"/>
      <c r="G112" s="56"/>
    </row>
    <row r="113" spans="2:7" ht="13.5" thickBot="1">
      <c r="B113" s="21">
        <v>757</v>
      </c>
      <c r="C113" s="12" t="s">
        <v>42</v>
      </c>
      <c r="D113" s="32">
        <f>SUM(D114,D117)</f>
        <v>3049512</v>
      </c>
      <c r="E113" s="32">
        <f>SUM(E114,E117)</f>
        <v>3049512</v>
      </c>
      <c r="F113" s="32">
        <f>SUM(F114,F117)</f>
        <v>2107794</v>
      </c>
      <c r="G113" s="54">
        <f t="shared" si="1"/>
        <v>69.11905904944791</v>
      </c>
    </row>
    <row r="114" spans="2:7" ht="13.5" thickTop="1">
      <c r="B114" s="22">
        <v>75702</v>
      </c>
      <c r="C114" s="14" t="s">
        <v>43</v>
      </c>
      <c r="D114" s="33">
        <f>SUM(D115)</f>
        <v>1560000</v>
      </c>
      <c r="E114" s="33">
        <v>1560000</v>
      </c>
      <c r="F114" s="33">
        <v>1290882</v>
      </c>
      <c r="G114" s="57">
        <f t="shared" si="1"/>
        <v>82.74884615384616</v>
      </c>
    </row>
    <row r="115" spans="2:7" ht="12.75">
      <c r="B115" s="19"/>
      <c r="C115" t="s">
        <v>44</v>
      </c>
      <c r="D115" s="34">
        <v>1560000</v>
      </c>
      <c r="E115" s="34">
        <v>1560000</v>
      </c>
      <c r="F115" s="34">
        <v>1290882</v>
      </c>
      <c r="G115" s="56">
        <f t="shared" si="1"/>
        <v>82.74884615384616</v>
      </c>
    </row>
    <row r="116" spans="2:7" ht="12.75">
      <c r="B116" s="19"/>
      <c r="D116" s="34"/>
      <c r="E116" s="34"/>
      <c r="F116" s="34"/>
      <c r="G116" s="56"/>
    </row>
    <row r="117" spans="2:7" ht="12.75">
      <c r="B117" s="23">
        <v>75704</v>
      </c>
      <c r="C117" s="15" t="s">
        <v>85</v>
      </c>
      <c r="D117" s="35">
        <f>SUM(D118)</f>
        <v>1489512</v>
      </c>
      <c r="E117" s="35">
        <v>1489512</v>
      </c>
      <c r="F117" s="35">
        <f>SUM(F118)</f>
        <v>816912</v>
      </c>
      <c r="G117" s="58">
        <f t="shared" si="1"/>
        <v>54.84427114383771</v>
      </c>
    </row>
    <row r="118" spans="2:7" ht="12.75">
      <c r="B118" s="19"/>
      <c r="C118" s="49" t="s">
        <v>86</v>
      </c>
      <c r="D118" s="34">
        <v>1489512</v>
      </c>
      <c r="E118" s="34">
        <v>1489512</v>
      </c>
      <c r="F118" s="34">
        <v>816912</v>
      </c>
      <c r="G118" s="56">
        <f t="shared" si="1"/>
        <v>54.84427114383771</v>
      </c>
    </row>
    <row r="119" spans="2:7" ht="12.75">
      <c r="B119" s="19"/>
      <c r="C119" s="49" t="s">
        <v>93</v>
      </c>
      <c r="D119" s="34">
        <v>336912</v>
      </c>
      <c r="E119" s="34">
        <v>336912</v>
      </c>
      <c r="F119" s="34">
        <v>336912</v>
      </c>
      <c r="G119" s="56">
        <f t="shared" si="1"/>
        <v>100</v>
      </c>
    </row>
    <row r="120" spans="2:7" ht="13.5" thickBot="1">
      <c r="B120" s="20"/>
      <c r="C120" s="13"/>
      <c r="D120" s="36"/>
      <c r="E120" s="36"/>
      <c r="F120" s="36"/>
      <c r="G120" s="54"/>
    </row>
    <row r="121" spans="2:7" ht="13.5" thickTop="1">
      <c r="B121" s="19"/>
      <c r="D121" s="34"/>
      <c r="E121" s="34"/>
      <c r="F121" s="34"/>
      <c r="G121" s="56"/>
    </row>
    <row r="122" spans="2:7" ht="13.5" thickBot="1">
      <c r="B122" s="21">
        <v>758</v>
      </c>
      <c r="C122" s="12" t="s">
        <v>45</v>
      </c>
      <c r="D122" s="32">
        <f>SUM(D123)</f>
        <v>743209</v>
      </c>
      <c r="E122" s="32">
        <f>SUM(E123)</f>
        <v>159987</v>
      </c>
      <c r="F122" s="32">
        <f>SUM(F123)</f>
        <v>0</v>
      </c>
      <c r="G122" s="54">
        <f t="shared" si="1"/>
        <v>0</v>
      </c>
    </row>
    <row r="123" spans="2:7" ht="13.5" thickTop="1">
      <c r="B123" s="23">
        <v>75818</v>
      </c>
      <c r="C123" s="15" t="s">
        <v>46</v>
      </c>
      <c r="D123" s="35">
        <f>SUM(D124:D125)</f>
        <v>743209</v>
      </c>
      <c r="E123" s="35">
        <f>SUM(E124:E125)</f>
        <v>159987</v>
      </c>
      <c r="F123" s="35">
        <v>0</v>
      </c>
      <c r="G123" s="58">
        <f t="shared" si="1"/>
        <v>0</v>
      </c>
    </row>
    <row r="124" spans="2:7" ht="12.75">
      <c r="B124" s="19"/>
      <c r="C124" t="s">
        <v>47</v>
      </c>
      <c r="D124" s="34">
        <v>493209</v>
      </c>
      <c r="E124" s="34">
        <v>154565</v>
      </c>
      <c r="F124" s="34">
        <v>0</v>
      </c>
      <c r="G124" s="56"/>
    </row>
    <row r="125" spans="2:7" ht="12.75">
      <c r="B125" s="19"/>
      <c r="C125" t="s">
        <v>48</v>
      </c>
      <c r="D125" s="34">
        <v>250000</v>
      </c>
      <c r="E125" s="34">
        <v>5422</v>
      </c>
      <c r="F125" s="34">
        <v>0</v>
      </c>
      <c r="G125" s="56"/>
    </row>
    <row r="126" spans="2:7" ht="13.5" thickBot="1">
      <c r="B126" s="20"/>
      <c r="C126" s="13"/>
      <c r="D126" s="36"/>
      <c r="E126" s="36"/>
      <c r="F126" s="36"/>
      <c r="G126" s="54"/>
    </row>
    <row r="127" spans="2:7" ht="13.5" thickTop="1">
      <c r="B127" s="30"/>
      <c r="D127" s="37"/>
      <c r="E127" s="37"/>
      <c r="F127" s="37"/>
      <c r="G127" s="56"/>
    </row>
    <row r="128" spans="2:7" ht="13.5" thickBot="1">
      <c r="B128" s="21">
        <v>801</v>
      </c>
      <c r="C128" s="12" t="s">
        <v>49</v>
      </c>
      <c r="D128" s="32">
        <f>SUM(D129,D135,D156)</f>
        <v>12812255</v>
      </c>
      <c r="E128" s="32">
        <f>SUM(E129,E135,E140,E144,E150,E156)</f>
        <v>13072760</v>
      </c>
      <c r="F128" s="32">
        <f>SUM(F129,F135,F140,F144,F150,F156)</f>
        <v>13014129</v>
      </c>
      <c r="G128" s="54">
        <f t="shared" si="1"/>
        <v>99.55150251362375</v>
      </c>
    </row>
    <row r="129" spans="2:7" ht="13.5" thickTop="1">
      <c r="B129" s="22">
        <v>80101</v>
      </c>
      <c r="C129" s="14" t="s">
        <v>50</v>
      </c>
      <c r="D129" s="33">
        <f>SUM(D130)</f>
        <v>7672436</v>
      </c>
      <c r="E129" s="33">
        <f>SUM(E130,E133)</f>
        <v>7781407</v>
      </c>
      <c r="F129" s="33">
        <f>SUM(F130,F133)</f>
        <v>7725992</v>
      </c>
      <c r="G129" s="57">
        <f t="shared" si="1"/>
        <v>99.2878537261963</v>
      </c>
    </row>
    <row r="130" spans="2:7" ht="12.75">
      <c r="B130" s="19"/>
      <c r="C130" t="s">
        <v>106</v>
      </c>
      <c r="D130" s="34">
        <f>SUM(D131:D132)</f>
        <v>7672436</v>
      </c>
      <c r="E130" s="34">
        <f>SUM(E131:E132)</f>
        <v>7775725</v>
      </c>
      <c r="F130" s="34">
        <f>SUM(F131:F132)</f>
        <v>7722015</v>
      </c>
      <c r="G130" s="56">
        <f t="shared" si="1"/>
        <v>99.30926055126692</v>
      </c>
    </row>
    <row r="131" spans="2:7" ht="12.75">
      <c r="B131" s="19"/>
      <c r="C131" t="s">
        <v>27</v>
      </c>
      <c r="D131" s="34">
        <v>5976391</v>
      </c>
      <c r="E131" s="34">
        <v>6158754</v>
      </c>
      <c r="F131" s="34">
        <v>6147207</v>
      </c>
      <c r="G131" s="56">
        <f t="shared" si="1"/>
        <v>99.8125107773423</v>
      </c>
    </row>
    <row r="132" spans="2:7" ht="12.75">
      <c r="B132" s="19"/>
      <c r="C132" t="s">
        <v>30</v>
      </c>
      <c r="D132" s="34">
        <v>1696045</v>
      </c>
      <c r="E132" s="34">
        <v>1616971</v>
      </c>
      <c r="F132" s="34">
        <v>1574808</v>
      </c>
      <c r="G132" s="56">
        <f t="shared" si="1"/>
        <v>97.39247024219976</v>
      </c>
    </row>
    <row r="133" spans="2:7" ht="12.75">
      <c r="B133" s="19"/>
      <c r="C133" t="s">
        <v>107</v>
      </c>
      <c r="D133" s="34"/>
      <c r="E133" s="34">
        <v>5682</v>
      </c>
      <c r="F133" s="34">
        <v>3977</v>
      </c>
      <c r="G133" s="56">
        <f t="shared" si="1"/>
        <v>69.9929602252728</v>
      </c>
    </row>
    <row r="134" spans="2:7" ht="12.75">
      <c r="B134" s="19"/>
      <c r="D134" s="34"/>
      <c r="E134" s="34"/>
      <c r="F134" s="34"/>
      <c r="G134" s="56"/>
    </row>
    <row r="135" spans="2:7" ht="12.75">
      <c r="B135" s="23">
        <v>80110</v>
      </c>
      <c r="C135" s="15" t="s">
        <v>52</v>
      </c>
      <c r="D135" s="35">
        <f>SUM(D136)</f>
        <v>5066039</v>
      </c>
      <c r="E135" s="35">
        <f>SUM(E136)</f>
        <v>4975128</v>
      </c>
      <c r="F135" s="35">
        <f>SUM(F136)</f>
        <v>4975128</v>
      </c>
      <c r="G135" s="58">
        <f t="shared" si="1"/>
        <v>100</v>
      </c>
    </row>
    <row r="136" spans="2:7" ht="12.75">
      <c r="B136" s="19"/>
      <c r="C136" t="s">
        <v>9</v>
      </c>
      <c r="D136" s="34">
        <f>SUM(D137:D138)</f>
        <v>5066039</v>
      </c>
      <c r="E136" s="34">
        <f>SUM(E137:E138)</f>
        <v>4975128</v>
      </c>
      <c r="F136" s="34">
        <f>SUM(F137:F138)</f>
        <v>4975128</v>
      </c>
      <c r="G136" s="56">
        <f t="shared" si="1"/>
        <v>100</v>
      </c>
    </row>
    <row r="137" spans="2:7" ht="12.75">
      <c r="B137" s="19"/>
      <c r="C137" t="s">
        <v>27</v>
      </c>
      <c r="D137" s="34">
        <v>4089026</v>
      </c>
      <c r="E137" s="34">
        <v>4032130</v>
      </c>
      <c r="F137" s="34">
        <v>4032130</v>
      </c>
      <c r="G137" s="56">
        <f t="shared" si="1"/>
        <v>100</v>
      </c>
    </row>
    <row r="138" spans="2:7" ht="12.75">
      <c r="B138" s="19"/>
      <c r="C138" t="s">
        <v>33</v>
      </c>
      <c r="D138" s="34">
        <v>977013</v>
      </c>
      <c r="E138" s="34">
        <v>942998</v>
      </c>
      <c r="F138" s="34">
        <v>942998</v>
      </c>
      <c r="G138" s="56">
        <f t="shared" si="1"/>
        <v>100</v>
      </c>
    </row>
    <row r="139" spans="2:7" ht="12.75">
      <c r="B139" s="19"/>
      <c r="D139" s="34"/>
      <c r="E139" s="34"/>
      <c r="F139" s="34"/>
      <c r="G139" s="56"/>
    </row>
    <row r="140" spans="2:7" ht="12.75">
      <c r="B140" s="23">
        <v>80113</v>
      </c>
      <c r="C140" s="15" t="s">
        <v>101</v>
      </c>
      <c r="D140" s="35">
        <v>0</v>
      </c>
      <c r="E140" s="35">
        <f>SUM(E141)</f>
        <v>55677</v>
      </c>
      <c r="F140" s="35">
        <f>SUM(F141)</f>
        <v>53607</v>
      </c>
      <c r="G140" s="58">
        <f t="shared" si="1"/>
        <v>96.28212726978825</v>
      </c>
    </row>
    <row r="141" spans="2:7" ht="12.75">
      <c r="B141" s="19"/>
      <c r="C141" t="s">
        <v>9</v>
      </c>
      <c r="D141" s="34"/>
      <c r="E141" s="34">
        <v>55677</v>
      </c>
      <c r="F141" s="34">
        <v>53607</v>
      </c>
      <c r="G141" s="56">
        <f t="shared" si="1"/>
        <v>96.28212726978825</v>
      </c>
    </row>
    <row r="142" spans="2:7" ht="12.75">
      <c r="B142" s="19"/>
      <c r="C142" t="s">
        <v>12</v>
      </c>
      <c r="D142" s="34"/>
      <c r="E142" s="34">
        <v>55104</v>
      </c>
      <c r="F142" s="34">
        <v>53607</v>
      </c>
      <c r="G142" s="56">
        <f t="shared" si="1"/>
        <v>97.28331881533101</v>
      </c>
    </row>
    <row r="143" spans="2:7" ht="12.75">
      <c r="B143" s="19"/>
      <c r="D143" s="34"/>
      <c r="E143" s="34"/>
      <c r="F143" s="34"/>
      <c r="G143" s="56"/>
    </row>
    <row r="144" spans="2:7" ht="12.75">
      <c r="B144" s="23">
        <v>80114</v>
      </c>
      <c r="C144" s="15" t="s">
        <v>105</v>
      </c>
      <c r="D144" s="35">
        <f>SUM(D145)</f>
        <v>0</v>
      </c>
      <c r="E144" s="35">
        <f>SUM(E145)</f>
        <v>74191</v>
      </c>
      <c r="F144" s="35">
        <f>SUM(F145)</f>
        <v>74191</v>
      </c>
      <c r="G144" s="58">
        <f t="shared" si="1"/>
        <v>100</v>
      </c>
    </row>
    <row r="145" spans="2:7" ht="12.75">
      <c r="B145" s="19"/>
      <c r="C145" t="s">
        <v>9</v>
      </c>
      <c r="D145" s="34"/>
      <c r="E145" s="34">
        <f>SUM(E146:E147)</f>
        <v>74191</v>
      </c>
      <c r="F145" s="34">
        <f>SUM(F146:F147)</f>
        <v>74191</v>
      </c>
      <c r="G145" s="56">
        <f aca="true" t="shared" si="2" ref="G145:G206">SUM(F145/E145)*100</f>
        <v>100</v>
      </c>
    </row>
    <row r="146" spans="2:7" ht="12.75">
      <c r="B146" s="19"/>
      <c r="C146" t="s">
        <v>108</v>
      </c>
      <c r="D146" s="34"/>
      <c r="E146" s="34">
        <v>65506</v>
      </c>
      <c r="F146" s="34">
        <v>65506</v>
      </c>
      <c r="G146" s="56">
        <f t="shared" si="2"/>
        <v>100</v>
      </c>
    </row>
    <row r="147" spans="2:7" ht="12.75">
      <c r="B147" s="19"/>
      <c r="C147" t="s">
        <v>33</v>
      </c>
      <c r="D147" s="34"/>
      <c r="E147" s="34">
        <v>8685</v>
      </c>
      <c r="F147" s="34">
        <v>8685</v>
      </c>
      <c r="G147" s="56">
        <f t="shared" si="2"/>
        <v>100</v>
      </c>
    </row>
    <row r="148" spans="2:7" ht="12.75">
      <c r="B148" s="19"/>
      <c r="D148" s="34"/>
      <c r="E148" s="34"/>
      <c r="F148" s="34"/>
      <c r="G148" s="56"/>
    </row>
    <row r="149" spans="2:7" ht="12.75">
      <c r="B149" s="19"/>
      <c r="D149" s="34"/>
      <c r="E149" s="34"/>
      <c r="F149" s="34"/>
      <c r="G149" s="56"/>
    </row>
    <row r="150" spans="2:7" ht="12.75">
      <c r="B150" s="23">
        <v>80146</v>
      </c>
      <c r="C150" s="15" t="s">
        <v>102</v>
      </c>
      <c r="D150" s="35">
        <v>0</v>
      </c>
      <c r="E150" s="35">
        <f>SUM(E151)</f>
        <v>71292</v>
      </c>
      <c r="F150" s="35">
        <f>SUM(F151)</f>
        <v>70266</v>
      </c>
      <c r="G150" s="58">
        <f t="shared" si="2"/>
        <v>98.56084834202996</v>
      </c>
    </row>
    <row r="151" spans="2:7" ht="12.75">
      <c r="B151" s="19"/>
      <c r="C151" t="s">
        <v>9</v>
      </c>
      <c r="D151" s="34"/>
      <c r="E151" s="34">
        <f>SUM(E152:E153)</f>
        <v>71292</v>
      </c>
      <c r="F151" s="34">
        <f>SUM(F152:F153)</f>
        <v>70266</v>
      </c>
      <c r="G151" s="56">
        <f t="shared" si="2"/>
        <v>98.56084834202996</v>
      </c>
    </row>
    <row r="152" spans="2:7" ht="12.75">
      <c r="B152" s="19"/>
      <c r="C152" t="s">
        <v>108</v>
      </c>
      <c r="D152" s="34"/>
      <c r="E152" s="34">
        <v>19909</v>
      </c>
      <c r="F152" s="34">
        <v>19909</v>
      </c>
      <c r="G152" s="56">
        <f>SUM(F152/E152)*100</f>
        <v>100</v>
      </c>
    </row>
    <row r="153" spans="2:7" ht="12.75">
      <c r="B153" s="19"/>
      <c r="C153" t="s">
        <v>33</v>
      </c>
      <c r="D153" s="34"/>
      <c r="E153" s="34">
        <v>51383</v>
      </c>
      <c r="F153" s="34">
        <v>50357</v>
      </c>
      <c r="G153" s="56">
        <f>SUM(F153/E153)*100</f>
        <v>98.0032306404842</v>
      </c>
    </row>
    <row r="154" spans="2:7" ht="12.75">
      <c r="B154" s="19"/>
      <c r="D154" s="34"/>
      <c r="E154" s="34"/>
      <c r="F154" s="34"/>
      <c r="G154" s="56"/>
    </row>
    <row r="155" spans="2:7" ht="12.75">
      <c r="B155" s="19"/>
      <c r="D155" s="34"/>
      <c r="E155" s="34"/>
      <c r="F155" s="34"/>
      <c r="G155" s="56"/>
    </row>
    <row r="156" spans="2:7" ht="12.75">
      <c r="B156" s="23">
        <v>80195</v>
      </c>
      <c r="C156" s="15" t="s">
        <v>21</v>
      </c>
      <c r="D156" s="35">
        <f>SUM(D157)</f>
        <v>73780</v>
      </c>
      <c r="E156" s="35">
        <v>115065</v>
      </c>
      <c r="F156" s="35">
        <f>SUM(F157)</f>
        <v>114945</v>
      </c>
      <c r="G156" s="58">
        <f t="shared" si="2"/>
        <v>99.89571111980186</v>
      </c>
    </row>
    <row r="157" spans="2:7" ht="12.75">
      <c r="B157" s="19"/>
      <c r="C157" s="49" t="s">
        <v>9</v>
      </c>
      <c r="D157" s="34">
        <f>SUM(D158,D159)</f>
        <v>73780</v>
      </c>
      <c r="E157" s="34">
        <v>115065</v>
      </c>
      <c r="F157" s="34">
        <v>114945</v>
      </c>
      <c r="G157" s="56">
        <f t="shared" si="2"/>
        <v>99.89571111980186</v>
      </c>
    </row>
    <row r="158" spans="2:7" ht="12.75">
      <c r="B158" s="19"/>
      <c r="C158" s="49" t="s">
        <v>14</v>
      </c>
      <c r="D158" s="34">
        <v>59023</v>
      </c>
      <c r="E158" s="34">
        <v>115065</v>
      </c>
      <c r="F158" s="34">
        <v>114945</v>
      </c>
      <c r="G158" s="56">
        <f t="shared" si="2"/>
        <v>99.89571111980186</v>
      </c>
    </row>
    <row r="159" spans="2:7" ht="12.75">
      <c r="B159" s="19"/>
      <c r="C159" t="s">
        <v>81</v>
      </c>
      <c r="D159" s="34">
        <v>14757</v>
      </c>
      <c r="E159" s="34">
        <v>0</v>
      </c>
      <c r="F159" s="34">
        <v>0</v>
      </c>
      <c r="G159" s="56"/>
    </row>
    <row r="160" spans="2:7" ht="14.25" customHeight="1" thickBot="1">
      <c r="B160" s="20"/>
      <c r="C160" s="13"/>
      <c r="D160" s="36"/>
      <c r="E160" s="36"/>
      <c r="F160" s="36"/>
      <c r="G160" s="54"/>
    </row>
    <row r="161" spans="2:7" ht="13.5" thickTop="1">
      <c r="B161" s="30"/>
      <c r="D161" s="31"/>
      <c r="E161" s="31"/>
      <c r="F161" s="31"/>
      <c r="G161" s="56"/>
    </row>
    <row r="162" spans="2:7" ht="13.5" thickBot="1">
      <c r="B162" s="21">
        <v>851</v>
      </c>
      <c r="C162" s="12" t="s">
        <v>53</v>
      </c>
      <c r="D162" s="32">
        <f>SUM(D163)</f>
        <v>400000</v>
      </c>
      <c r="E162" s="32">
        <f>SUM(E163)</f>
        <v>600000</v>
      </c>
      <c r="F162" s="32">
        <f>SUM(F163)</f>
        <v>437849</v>
      </c>
      <c r="G162" s="54">
        <f t="shared" si="2"/>
        <v>72.97483333333334</v>
      </c>
    </row>
    <row r="163" spans="2:7" ht="13.5" thickTop="1">
      <c r="B163" s="22">
        <v>85154</v>
      </c>
      <c r="C163" s="14" t="s">
        <v>54</v>
      </c>
      <c r="D163" s="33">
        <f>SUM(D164)</f>
        <v>400000</v>
      </c>
      <c r="E163" s="33">
        <v>600000</v>
      </c>
      <c r="F163" s="33">
        <f>SUM(F164)</f>
        <v>437849</v>
      </c>
      <c r="G163" s="57">
        <f t="shared" si="2"/>
        <v>72.97483333333334</v>
      </c>
    </row>
    <row r="164" spans="2:7" ht="12.75">
      <c r="B164" s="19"/>
      <c r="C164" t="s">
        <v>9</v>
      </c>
      <c r="D164" s="34">
        <f>SUM(D165:D166)</f>
        <v>400000</v>
      </c>
      <c r="E164" s="34">
        <v>600000</v>
      </c>
      <c r="F164" s="34">
        <f>SUM(F165:F166)</f>
        <v>437849</v>
      </c>
      <c r="G164" s="56">
        <f t="shared" si="2"/>
        <v>72.97483333333334</v>
      </c>
    </row>
    <row r="165" spans="2:7" ht="12.75">
      <c r="B165" s="19"/>
      <c r="C165" t="s">
        <v>14</v>
      </c>
      <c r="D165" s="34">
        <v>375800</v>
      </c>
      <c r="E165" s="34">
        <v>565800</v>
      </c>
      <c r="F165" s="34">
        <v>413649</v>
      </c>
      <c r="G165" s="56">
        <f t="shared" si="2"/>
        <v>73.10869565217392</v>
      </c>
    </row>
    <row r="166" spans="2:7" ht="13.5" thickBot="1">
      <c r="B166" s="20"/>
      <c r="C166" s="13" t="s">
        <v>94</v>
      </c>
      <c r="D166" s="36">
        <v>24200</v>
      </c>
      <c r="E166" s="36">
        <v>34200</v>
      </c>
      <c r="F166" s="36">
        <v>24200</v>
      </c>
      <c r="G166" s="54">
        <f t="shared" si="2"/>
        <v>70.76023391812866</v>
      </c>
    </row>
    <row r="167" spans="2:7" ht="13.5" thickTop="1">
      <c r="B167" s="22"/>
      <c r="C167" s="14"/>
      <c r="D167" s="33"/>
      <c r="E167" s="33"/>
      <c r="F167" s="33"/>
      <c r="G167" s="57"/>
    </row>
    <row r="168" spans="2:7" ht="13.5" thickBot="1">
      <c r="B168" s="21">
        <v>853</v>
      </c>
      <c r="C168" s="12" t="s">
        <v>55</v>
      </c>
      <c r="D168" s="32">
        <f>SUM(D169,D174,D179,D183,D187,D191,D195,D200,D204)</f>
        <v>9284911</v>
      </c>
      <c r="E168" s="32">
        <f>SUM(E169,E174,E179,E183,E187,E191,E195,E200,E204)</f>
        <v>9775066</v>
      </c>
      <c r="F168" s="32">
        <f>SUM(F169,F174,F179,F183,F187,F191,F195,F200,F204)</f>
        <v>8974981</v>
      </c>
      <c r="G168" s="54">
        <f t="shared" si="2"/>
        <v>91.81504247643954</v>
      </c>
    </row>
    <row r="169" spans="2:7" ht="13.5" thickTop="1">
      <c r="B169" s="22">
        <v>85302</v>
      </c>
      <c r="C169" s="14" t="s">
        <v>56</v>
      </c>
      <c r="D169" s="33">
        <f>SUM(D170)</f>
        <v>282502</v>
      </c>
      <c r="E169" s="33">
        <f>SUM(E170)</f>
        <v>282502</v>
      </c>
      <c r="F169" s="33">
        <f>SUM(F170)</f>
        <v>282502</v>
      </c>
      <c r="G169" s="57">
        <f t="shared" si="2"/>
        <v>100</v>
      </c>
    </row>
    <row r="170" spans="2:7" ht="12.75">
      <c r="B170" s="19"/>
      <c r="C170" t="s">
        <v>9</v>
      </c>
      <c r="D170" s="34">
        <f>SUM(D171:D172)</f>
        <v>282502</v>
      </c>
      <c r="E170" s="34">
        <f>SUM(E171:E172)</f>
        <v>282502</v>
      </c>
      <c r="F170" s="34">
        <f>SUM(F171:F172)</f>
        <v>282502</v>
      </c>
      <c r="G170" s="56">
        <f t="shared" si="2"/>
        <v>100</v>
      </c>
    </row>
    <row r="171" spans="2:7" ht="12.75">
      <c r="B171" s="19"/>
      <c r="C171" t="s">
        <v>27</v>
      </c>
      <c r="D171" s="34">
        <v>267132</v>
      </c>
      <c r="E171" s="34">
        <v>265701</v>
      </c>
      <c r="F171" s="34">
        <v>265701</v>
      </c>
      <c r="G171" s="56">
        <f t="shared" si="2"/>
        <v>100</v>
      </c>
    </row>
    <row r="172" spans="2:7" ht="12.75">
      <c r="B172" s="19"/>
      <c r="C172" t="s">
        <v>30</v>
      </c>
      <c r="D172" s="34">
        <v>15370</v>
      </c>
      <c r="E172" s="34">
        <v>16801</v>
      </c>
      <c r="F172" s="34">
        <v>16801</v>
      </c>
      <c r="G172" s="56">
        <f t="shared" si="2"/>
        <v>100</v>
      </c>
    </row>
    <row r="173" spans="2:7" ht="12.75">
      <c r="B173" s="19"/>
      <c r="D173" s="34"/>
      <c r="E173" s="34"/>
      <c r="F173" s="34"/>
      <c r="G173" s="56"/>
    </row>
    <row r="174" spans="2:7" ht="12.75">
      <c r="B174" s="23">
        <v>85305</v>
      </c>
      <c r="C174" s="15" t="s">
        <v>57</v>
      </c>
      <c r="D174" s="35">
        <f>SUM(D175)</f>
        <v>845032</v>
      </c>
      <c r="E174" s="35">
        <v>845032</v>
      </c>
      <c r="F174" s="35">
        <f>SUM(F175)</f>
        <v>845029</v>
      </c>
      <c r="G174" s="58">
        <f t="shared" si="2"/>
        <v>99.9996449838586</v>
      </c>
    </row>
    <row r="175" spans="2:7" ht="12.75">
      <c r="B175" s="19"/>
      <c r="C175" t="s">
        <v>9</v>
      </c>
      <c r="D175" s="34">
        <f>SUM(D176:D177)</f>
        <v>845032</v>
      </c>
      <c r="E175" s="34">
        <v>845032</v>
      </c>
      <c r="F175" s="34">
        <f>SUM(F176:F177)</f>
        <v>845029</v>
      </c>
      <c r="G175" s="56">
        <f t="shared" si="2"/>
        <v>99.9996449838586</v>
      </c>
    </row>
    <row r="176" spans="2:7" ht="12.75">
      <c r="B176" s="19"/>
      <c r="C176" t="s">
        <v>27</v>
      </c>
      <c r="D176" s="34">
        <v>763499</v>
      </c>
      <c r="E176" s="34">
        <v>779837</v>
      </c>
      <c r="F176" s="34">
        <v>779840</v>
      </c>
      <c r="G176" s="56">
        <f t="shared" si="2"/>
        <v>100.00038469577616</v>
      </c>
    </row>
    <row r="177" spans="2:7" ht="12.75">
      <c r="B177" s="19"/>
      <c r="C177" t="s">
        <v>30</v>
      </c>
      <c r="D177" s="34">
        <v>81533</v>
      </c>
      <c r="E177" s="34">
        <v>65195</v>
      </c>
      <c r="F177" s="34">
        <v>65189</v>
      </c>
      <c r="G177" s="56">
        <f t="shared" si="2"/>
        <v>99.99079684024849</v>
      </c>
    </row>
    <row r="178" spans="2:7" ht="12.75">
      <c r="B178" s="19"/>
      <c r="D178" s="34"/>
      <c r="E178" s="34"/>
      <c r="F178" s="34"/>
      <c r="G178" s="56"/>
    </row>
    <row r="179" spans="2:7" ht="12.75">
      <c r="B179" s="23">
        <v>85313</v>
      </c>
      <c r="C179" s="15" t="s">
        <v>87</v>
      </c>
      <c r="D179" s="35">
        <f>SUM(D180)</f>
        <v>56000</v>
      </c>
      <c r="E179" s="35">
        <v>57511</v>
      </c>
      <c r="F179" s="35">
        <f>SUM(F180)</f>
        <v>57511</v>
      </c>
      <c r="G179" s="58">
        <f t="shared" si="2"/>
        <v>100</v>
      </c>
    </row>
    <row r="180" spans="2:7" ht="12.75">
      <c r="B180" s="19"/>
      <c r="C180" t="s">
        <v>9</v>
      </c>
      <c r="D180" s="34">
        <f>SUM(D181)</f>
        <v>56000</v>
      </c>
      <c r="E180" s="34">
        <v>57511</v>
      </c>
      <c r="F180" s="34">
        <f>SUM(F181)</f>
        <v>57511</v>
      </c>
      <c r="G180" s="56">
        <f t="shared" si="2"/>
        <v>100</v>
      </c>
    </row>
    <row r="181" spans="2:7" ht="12.75">
      <c r="B181" s="19"/>
      <c r="C181" t="s">
        <v>58</v>
      </c>
      <c r="D181" s="34">
        <v>56000</v>
      </c>
      <c r="E181" s="34">
        <v>57511</v>
      </c>
      <c r="F181" s="34">
        <v>57511</v>
      </c>
      <c r="G181" s="56">
        <f t="shared" si="2"/>
        <v>100</v>
      </c>
    </row>
    <row r="182" spans="2:7" ht="12.75">
      <c r="B182" s="19"/>
      <c r="D182" s="34"/>
      <c r="E182" s="34"/>
      <c r="F182" s="34"/>
      <c r="G182" s="56"/>
    </row>
    <row r="183" spans="2:7" ht="25.5">
      <c r="B183" s="42">
        <v>85314</v>
      </c>
      <c r="C183" s="41" t="s">
        <v>88</v>
      </c>
      <c r="D183" s="35">
        <f>SUM(D184)</f>
        <v>2405000</v>
      </c>
      <c r="E183" s="35">
        <v>2792343</v>
      </c>
      <c r="F183" s="35">
        <f>SUM(F184)</f>
        <v>2501839</v>
      </c>
      <c r="G183" s="58">
        <f t="shared" si="2"/>
        <v>89.59640703165765</v>
      </c>
    </row>
    <row r="184" spans="2:7" ht="12.75">
      <c r="B184" s="19"/>
      <c r="C184" t="s">
        <v>9</v>
      </c>
      <c r="D184" s="34">
        <f>SUM(D185)</f>
        <v>2405000</v>
      </c>
      <c r="E184" s="34">
        <v>2792343</v>
      </c>
      <c r="F184" s="34">
        <f>SUM(F185)</f>
        <v>2501839</v>
      </c>
      <c r="G184" s="56">
        <f t="shared" si="2"/>
        <v>89.59640703165765</v>
      </c>
    </row>
    <row r="185" spans="2:7" ht="12.75">
      <c r="B185" s="19"/>
      <c r="C185" t="s">
        <v>58</v>
      </c>
      <c r="D185" s="34">
        <v>2405000</v>
      </c>
      <c r="E185" s="34">
        <v>2792343</v>
      </c>
      <c r="F185" s="34">
        <v>2501839</v>
      </c>
      <c r="G185" s="56">
        <f t="shared" si="2"/>
        <v>89.59640703165765</v>
      </c>
    </row>
    <row r="186" spans="2:7" ht="12.75">
      <c r="B186" s="19"/>
      <c r="D186" s="34"/>
      <c r="E186" s="34"/>
      <c r="F186" s="34"/>
      <c r="G186" s="56"/>
    </row>
    <row r="187" spans="2:7" ht="12.75">
      <c r="B187" s="23">
        <v>85315</v>
      </c>
      <c r="C187" s="15" t="s">
        <v>59</v>
      </c>
      <c r="D187" s="35">
        <f>SUM(D188)</f>
        <v>4581750</v>
      </c>
      <c r="E187" s="35">
        <v>4581750</v>
      </c>
      <c r="F187" s="35">
        <f>SUM(F188)</f>
        <v>4112156</v>
      </c>
      <c r="G187" s="58">
        <f t="shared" si="2"/>
        <v>89.75077208490205</v>
      </c>
    </row>
    <row r="188" spans="2:7" ht="12.75">
      <c r="B188" s="19"/>
      <c r="C188" t="s">
        <v>9</v>
      </c>
      <c r="D188" s="34">
        <f>SUM(D189)</f>
        <v>4581750</v>
      </c>
      <c r="E188" s="34">
        <v>4581750</v>
      </c>
      <c r="F188" s="34">
        <v>4112156</v>
      </c>
      <c r="G188" s="56">
        <f t="shared" si="2"/>
        <v>89.75077208490205</v>
      </c>
    </row>
    <row r="189" spans="2:7" ht="12.75">
      <c r="B189" s="19"/>
      <c r="C189" t="s">
        <v>60</v>
      </c>
      <c r="D189" s="34">
        <v>4581750</v>
      </c>
      <c r="E189" s="34">
        <v>4581750</v>
      </c>
      <c r="F189" s="34">
        <v>4112156</v>
      </c>
      <c r="G189" s="56">
        <f t="shared" si="2"/>
        <v>89.75077208490205</v>
      </c>
    </row>
    <row r="190" spans="2:7" ht="12.75">
      <c r="B190" s="19"/>
      <c r="D190" s="34"/>
      <c r="E190" s="34"/>
      <c r="F190" s="34"/>
      <c r="G190" s="56"/>
    </row>
    <row r="191" spans="2:7" ht="12.75">
      <c r="B191" s="23">
        <v>85316</v>
      </c>
      <c r="C191" s="15" t="s">
        <v>61</v>
      </c>
      <c r="D191" s="35">
        <f>SUM(D192)</f>
        <v>94000</v>
      </c>
      <c r="E191" s="35">
        <v>125015</v>
      </c>
      <c r="F191" s="35">
        <f>SUM(F192)</f>
        <v>102743</v>
      </c>
      <c r="G191" s="58">
        <f t="shared" si="2"/>
        <v>82.18453785545734</v>
      </c>
    </row>
    <row r="192" spans="2:7" ht="12.75">
      <c r="B192" s="19"/>
      <c r="C192" t="s">
        <v>9</v>
      </c>
      <c r="D192" s="34">
        <f>SUM(D193)</f>
        <v>94000</v>
      </c>
      <c r="E192" s="34">
        <v>125015</v>
      </c>
      <c r="F192" s="34">
        <v>102743</v>
      </c>
      <c r="G192" s="56">
        <f t="shared" si="2"/>
        <v>82.18453785545734</v>
      </c>
    </row>
    <row r="193" spans="2:7" ht="12.75">
      <c r="B193" s="19"/>
      <c r="C193" t="s">
        <v>60</v>
      </c>
      <c r="D193" s="34">
        <v>94000</v>
      </c>
      <c r="E193" s="34">
        <v>125015</v>
      </c>
      <c r="F193" s="34">
        <v>102743</v>
      </c>
      <c r="G193" s="56">
        <f t="shared" si="2"/>
        <v>82.18453785545734</v>
      </c>
    </row>
    <row r="194" spans="2:7" ht="12.75">
      <c r="B194" s="19"/>
      <c r="D194" s="34"/>
      <c r="E194" s="34"/>
      <c r="F194" s="34"/>
      <c r="G194" s="56"/>
    </row>
    <row r="195" spans="2:7" ht="12.75">
      <c r="B195" s="23">
        <v>85319</v>
      </c>
      <c r="C195" s="15" t="s">
        <v>62</v>
      </c>
      <c r="D195" s="35">
        <f>SUM(D196)</f>
        <v>700040</v>
      </c>
      <c r="E195" s="35">
        <v>701040</v>
      </c>
      <c r="F195" s="35">
        <f>SUM(F196)</f>
        <v>700937</v>
      </c>
      <c r="G195" s="58">
        <f t="shared" si="2"/>
        <v>99.98530754307885</v>
      </c>
    </row>
    <row r="196" spans="2:7" ht="12.75">
      <c r="B196" s="19"/>
      <c r="C196" t="s">
        <v>63</v>
      </c>
      <c r="D196" s="34">
        <f>SUM(D197:D198)</f>
        <v>700040</v>
      </c>
      <c r="E196" s="34">
        <v>701040</v>
      </c>
      <c r="F196" s="43">
        <f>SUM(F197:F198)</f>
        <v>700937</v>
      </c>
      <c r="G196" s="63">
        <f t="shared" si="2"/>
        <v>99.98530754307885</v>
      </c>
    </row>
    <row r="197" spans="2:7" ht="12.75">
      <c r="B197" s="19"/>
      <c r="C197" t="s">
        <v>27</v>
      </c>
      <c r="D197" s="34">
        <v>627502</v>
      </c>
      <c r="E197" s="34">
        <v>621910</v>
      </c>
      <c r="F197" s="34">
        <v>621837</v>
      </c>
      <c r="G197" s="56">
        <f t="shared" si="2"/>
        <v>99.98826196716567</v>
      </c>
    </row>
    <row r="198" spans="2:7" ht="12.75">
      <c r="B198" s="19"/>
      <c r="C198" t="s">
        <v>40</v>
      </c>
      <c r="D198" s="34">
        <v>72538</v>
      </c>
      <c r="E198" s="34">
        <v>79130</v>
      </c>
      <c r="F198" s="34">
        <v>79100</v>
      </c>
      <c r="G198" s="56">
        <f t="shared" si="2"/>
        <v>99.9620877037786</v>
      </c>
    </row>
    <row r="199" spans="2:7" ht="12.75">
      <c r="B199" s="19"/>
      <c r="D199" s="34"/>
      <c r="E199" s="34"/>
      <c r="F199" s="34"/>
      <c r="G199" s="56"/>
    </row>
    <row r="200" spans="2:7" ht="12.75">
      <c r="B200" s="23">
        <v>85328</v>
      </c>
      <c r="C200" s="15" t="s">
        <v>64</v>
      </c>
      <c r="D200" s="35">
        <f>SUM(D201)</f>
        <v>233000</v>
      </c>
      <c r="E200" s="35">
        <v>224000</v>
      </c>
      <c r="F200" s="35">
        <f>SUM(F201)</f>
        <v>208734</v>
      </c>
      <c r="G200" s="58">
        <f t="shared" si="2"/>
        <v>93.18482142857142</v>
      </c>
    </row>
    <row r="201" spans="2:7" ht="12.75">
      <c r="B201" s="19"/>
      <c r="C201" t="s">
        <v>9</v>
      </c>
      <c r="D201" s="34">
        <f>SUM(D202)</f>
        <v>233000</v>
      </c>
      <c r="E201" s="34">
        <v>224000</v>
      </c>
      <c r="F201" s="34">
        <f>SUM(F202)</f>
        <v>208734</v>
      </c>
      <c r="G201" s="56">
        <f t="shared" si="2"/>
        <v>93.18482142857142</v>
      </c>
    </row>
    <row r="202" spans="2:7" ht="12.75">
      <c r="B202" s="19"/>
      <c r="C202" t="s">
        <v>60</v>
      </c>
      <c r="D202" s="34">
        <v>233000</v>
      </c>
      <c r="E202" s="34">
        <v>224000</v>
      </c>
      <c r="F202" s="34">
        <v>208734</v>
      </c>
      <c r="G202" s="56">
        <f t="shared" si="2"/>
        <v>93.18482142857142</v>
      </c>
    </row>
    <row r="203" spans="2:7" ht="12.75">
      <c r="B203" s="19"/>
      <c r="D203" s="34"/>
      <c r="E203" s="34"/>
      <c r="F203" s="34"/>
      <c r="G203" s="56"/>
    </row>
    <row r="204" spans="2:7" ht="12.75">
      <c r="B204" s="23">
        <v>85395</v>
      </c>
      <c r="C204" s="15" t="s">
        <v>21</v>
      </c>
      <c r="D204" s="35">
        <f>SUM(D205)</f>
        <v>87587</v>
      </c>
      <c r="E204" s="35">
        <v>165873</v>
      </c>
      <c r="F204" s="35">
        <f>SUM(F205)</f>
        <v>163530</v>
      </c>
      <c r="G204" s="58">
        <f t="shared" si="2"/>
        <v>98.58747354904052</v>
      </c>
    </row>
    <row r="205" spans="2:7" ht="12.75">
      <c r="B205" s="19"/>
      <c r="C205" t="s">
        <v>9</v>
      </c>
      <c r="D205" s="34">
        <f>SUM(D206)</f>
        <v>87587</v>
      </c>
      <c r="E205" s="34">
        <v>165873</v>
      </c>
      <c r="F205" s="34">
        <f>SUM(F206)</f>
        <v>163530</v>
      </c>
      <c r="G205" s="56">
        <f t="shared" si="2"/>
        <v>98.58747354904052</v>
      </c>
    </row>
    <row r="206" spans="2:7" ht="12.75">
      <c r="B206" s="19"/>
      <c r="C206" t="s">
        <v>60</v>
      </c>
      <c r="D206" s="34">
        <v>87587</v>
      </c>
      <c r="E206" s="34">
        <v>165873</v>
      </c>
      <c r="F206" s="34">
        <v>163530</v>
      </c>
      <c r="G206" s="56">
        <f t="shared" si="2"/>
        <v>98.58747354904052</v>
      </c>
    </row>
    <row r="207" spans="2:7" ht="13.5" thickBot="1">
      <c r="B207" s="20"/>
      <c r="C207" s="13"/>
      <c r="D207" s="36"/>
      <c r="E207" s="36"/>
      <c r="F207" s="36"/>
      <c r="G207" s="54"/>
    </row>
    <row r="208" spans="2:7" ht="13.5" thickTop="1">
      <c r="B208" s="30"/>
      <c r="D208" s="31"/>
      <c r="E208" s="31"/>
      <c r="F208" s="31"/>
      <c r="G208" s="56"/>
    </row>
    <row r="209" spans="2:7" ht="13.5" thickBot="1">
      <c r="B209" s="21">
        <v>854</v>
      </c>
      <c r="C209" s="12" t="s">
        <v>65</v>
      </c>
      <c r="D209" s="32">
        <f>SUM(D210,D215)</f>
        <v>5627603</v>
      </c>
      <c r="E209" s="32">
        <f>SUM(E210,E215,E220)</f>
        <v>5780937</v>
      </c>
      <c r="F209" s="32">
        <f>SUM(F210,F215,F220)</f>
        <v>5737936</v>
      </c>
      <c r="G209" s="54">
        <f aca="true" t="shared" si="3" ref="G209:G273">SUM(F209/E209)*100</f>
        <v>99.25615864694599</v>
      </c>
    </row>
    <row r="210" spans="2:7" ht="13.5" thickTop="1">
      <c r="B210" s="22">
        <v>85401</v>
      </c>
      <c r="C210" s="14" t="s">
        <v>66</v>
      </c>
      <c r="D210" s="33">
        <f>SUM(D211)</f>
        <v>574203</v>
      </c>
      <c r="E210" s="33">
        <f>SUM(E211)</f>
        <v>600472</v>
      </c>
      <c r="F210" s="33">
        <f>SUM(F211)</f>
        <v>600471</v>
      </c>
      <c r="G210" s="57">
        <f t="shared" si="3"/>
        <v>99.99983346434138</v>
      </c>
    </row>
    <row r="211" spans="2:7" ht="12.75">
      <c r="B211" s="19"/>
      <c r="C211" t="s">
        <v>63</v>
      </c>
      <c r="D211" s="34">
        <f>SUM(D212:D213)</f>
        <v>574203</v>
      </c>
      <c r="E211" s="34">
        <f>SUM(E212:E213)</f>
        <v>600472</v>
      </c>
      <c r="F211" s="34">
        <f>SUM(F212:F213)</f>
        <v>600471</v>
      </c>
      <c r="G211" s="56">
        <f t="shared" si="3"/>
        <v>99.99983346434138</v>
      </c>
    </row>
    <row r="212" spans="2:7" ht="12.75">
      <c r="B212" s="19"/>
      <c r="C212" t="s">
        <v>27</v>
      </c>
      <c r="D212" s="34">
        <v>504333</v>
      </c>
      <c r="E212" s="34">
        <v>529316</v>
      </c>
      <c r="F212" s="34">
        <v>529315</v>
      </c>
      <c r="G212" s="56">
        <f t="shared" si="3"/>
        <v>99.99981107693702</v>
      </c>
    </row>
    <row r="213" spans="2:7" ht="12.75">
      <c r="B213" s="19"/>
      <c r="C213" t="s">
        <v>30</v>
      </c>
      <c r="D213" s="34">
        <v>69870</v>
      </c>
      <c r="E213" s="34">
        <v>71156</v>
      </c>
      <c r="F213" s="34">
        <v>71156</v>
      </c>
      <c r="G213" s="56">
        <f t="shared" si="3"/>
        <v>100</v>
      </c>
    </row>
    <row r="214" spans="2:7" ht="12.75">
      <c r="B214" s="19"/>
      <c r="D214" s="34"/>
      <c r="E214" s="34"/>
      <c r="F214" s="34"/>
      <c r="G214" s="56"/>
    </row>
    <row r="215" spans="2:7" ht="12.75">
      <c r="B215" s="23">
        <v>85404</v>
      </c>
      <c r="C215" s="15" t="s">
        <v>90</v>
      </c>
      <c r="D215" s="35">
        <f>SUM(D216)</f>
        <v>5053400</v>
      </c>
      <c r="E215" s="35">
        <f>SUM(E216)</f>
        <v>5151613</v>
      </c>
      <c r="F215" s="35">
        <f>SUM(F216)</f>
        <v>5108613</v>
      </c>
      <c r="G215" s="58">
        <f t="shared" si="3"/>
        <v>99.16530997184765</v>
      </c>
    </row>
    <row r="216" spans="2:7" ht="12.75">
      <c r="B216" s="19"/>
      <c r="C216" t="s">
        <v>9</v>
      </c>
      <c r="D216" s="34">
        <f>SUM(D217)</f>
        <v>5053400</v>
      </c>
      <c r="E216" s="34">
        <f>SUM(E217:E218)</f>
        <v>5151613</v>
      </c>
      <c r="F216" s="34">
        <f>SUM(F217,F218)</f>
        <v>5108613</v>
      </c>
      <c r="G216" s="56">
        <f t="shared" si="3"/>
        <v>99.16530997184765</v>
      </c>
    </row>
    <row r="217" spans="2:7" ht="12.75">
      <c r="B217" s="19"/>
      <c r="C217" t="s">
        <v>111</v>
      </c>
      <c r="D217" s="34">
        <v>5053400</v>
      </c>
      <c r="E217" s="34">
        <v>5146613</v>
      </c>
      <c r="F217" s="34">
        <v>5103613</v>
      </c>
      <c r="G217" s="56">
        <f t="shared" si="3"/>
        <v>99.16449905986714</v>
      </c>
    </row>
    <row r="218" spans="2:7" ht="12.75">
      <c r="B218" s="19"/>
      <c r="C218" t="s">
        <v>110</v>
      </c>
      <c r="D218" s="34"/>
      <c r="E218" s="34">
        <v>5000</v>
      </c>
      <c r="F218" s="34">
        <v>5000</v>
      </c>
      <c r="G218" s="56">
        <f t="shared" si="3"/>
        <v>100</v>
      </c>
    </row>
    <row r="219" spans="2:7" ht="12.75">
      <c r="B219" s="19"/>
      <c r="D219" s="34"/>
      <c r="E219" s="34"/>
      <c r="F219" s="34"/>
      <c r="G219" s="56"/>
    </row>
    <row r="220" spans="2:7" ht="12.75">
      <c r="B220" s="23">
        <v>85495</v>
      </c>
      <c r="C220" s="15" t="s">
        <v>21</v>
      </c>
      <c r="D220" s="35">
        <f>SUM(D221)</f>
        <v>0</v>
      </c>
      <c r="E220" s="35">
        <v>28852</v>
      </c>
      <c r="F220" s="35">
        <f>SUM(F221)</f>
        <v>28852</v>
      </c>
      <c r="G220" s="58">
        <f t="shared" si="3"/>
        <v>100</v>
      </c>
    </row>
    <row r="221" spans="2:7" ht="12.75">
      <c r="B221" s="19"/>
      <c r="C221" t="s">
        <v>9</v>
      </c>
      <c r="D221" s="34"/>
      <c r="E221" s="34">
        <v>28852</v>
      </c>
      <c r="F221" s="34">
        <f>SUM(F222)</f>
        <v>28852</v>
      </c>
      <c r="G221" s="56">
        <f t="shared" si="3"/>
        <v>100</v>
      </c>
    </row>
    <row r="222" spans="2:7" ht="12.75">
      <c r="B222" s="23"/>
      <c r="C222" s="61" t="s">
        <v>51</v>
      </c>
      <c r="D222" s="35"/>
      <c r="E222" s="35">
        <v>28852</v>
      </c>
      <c r="F222" s="35">
        <v>28852</v>
      </c>
      <c r="G222" s="58">
        <f t="shared" si="3"/>
        <v>100</v>
      </c>
    </row>
    <row r="223" spans="2:7" ht="12.75">
      <c r="B223" s="44"/>
      <c r="D223" s="43"/>
      <c r="E223" s="43"/>
      <c r="F223" s="43"/>
      <c r="G223" s="56"/>
    </row>
    <row r="224" spans="2:7" ht="13.5" thickBot="1">
      <c r="B224" s="21">
        <v>900</v>
      </c>
      <c r="C224" s="12" t="s">
        <v>67</v>
      </c>
      <c r="D224" s="32">
        <f>SUM(D225,D229,D233,D237,D241,D246)</f>
        <v>2133000</v>
      </c>
      <c r="E224" s="32">
        <f>SUM(E225,E229,E233,E237,E241,E246)</f>
        <v>2689723</v>
      </c>
      <c r="F224" s="32">
        <f>SUM(F225,F229,F233,F237,F241,F246)</f>
        <v>2416870</v>
      </c>
      <c r="G224" s="54">
        <f t="shared" si="3"/>
        <v>89.85572120251788</v>
      </c>
    </row>
    <row r="225" spans="2:7" ht="13.5" thickTop="1">
      <c r="B225" s="22">
        <v>90001</v>
      </c>
      <c r="C225" s="14" t="s">
        <v>68</v>
      </c>
      <c r="D225" s="33">
        <f>SUM(D226)</f>
        <v>86500</v>
      </c>
      <c r="E225" s="33">
        <v>82920</v>
      </c>
      <c r="F225" s="33">
        <f>SUM(F226)</f>
        <v>40913</v>
      </c>
      <c r="G225" s="57">
        <f t="shared" si="3"/>
        <v>49.34032802701399</v>
      </c>
    </row>
    <row r="226" spans="2:7" ht="12.75">
      <c r="B226" s="19"/>
      <c r="C226" t="s">
        <v>9</v>
      </c>
      <c r="D226" s="34">
        <f>SUM(D227)</f>
        <v>86500</v>
      </c>
      <c r="E226" s="34">
        <v>82920</v>
      </c>
      <c r="F226" s="34">
        <v>40913</v>
      </c>
      <c r="G226" s="56">
        <f t="shared" si="3"/>
        <v>49.34032802701399</v>
      </c>
    </row>
    <row r="227" spans="2:7" ht="12.75">
      <c r="B227" s="19"/>
      <c r="C227" t="s">
        <v>14</v>
      </c>
      <c r="D227" s="34">
        <v>86500</v>
      </c>
      <c r="E227" s="34">
        <v>82920</v>
      </c>
      <c r="F227" s="34">
        <v>40913</v>
      </c>
      <c r="G227" s="56">
        <f t="shared" si="3"/>
        <v>49.34032802701399</v>
      </c>
    </row>
    <row r="228" spans="2:7" ht="12.75">
      <c r="B228" s="19"/>
      <c r="D228" s="34"/>
      <c r="E228" s="34"/>
      <c r="F228" s="34"/>
      <c r="G228" s="56"/>
    </row>
    <row r="229" spans="2:7" ht="12.75">
      <c r="B229" s="23">
        <v>90002</v>
      </c>
      <c r="C229" s="15" t="s">
        <v>69</v>
      </c>
      <c r="D229" s="35">
        <f>SUM(D230)</f>
        <v>135500</v>
      </c>
      <c r="E229" s="35">
        <v>552258</v>
      </c>
      <c r="F229" s="35">
        <f>SUM(F230)</f>
        <v>516586</v>
      </c>
      <c r="G229" s="58">
        <f t="shared" si="3"/>
        <v>93.54070017998833</v>
      </c>
    </row>
    <row r="230" spans="2:7" ht="12.75">
      <c r="B230" s="19"/>
      <c r="C230" t="s">
        <v>9</v>
      </c>
      <c r="D230" s="34">
        <f>SUM(D231)</f>
        <v>135500</v>
      </c>
      <c r="E230" s="34">
        <v>552258</v>
      </c>
      <c r="F230" s="34">
        <v>516586</v>
      </c>
      <c r="G230" s="56">
        <f t="shared" si="3"/>
        <v>93.54070017998833</v>
      </c>
    </row>
    <row r="231" spans="2:7" ht="12.75">
      <c r="B231" s="19"/>
      <c r="C231" t="s">
        <v>14</v>
      </c>
      <c r="D231" s="34">
        <v>135500</v>
      </c>
      <c r="E231" s="34">
        <v>552258</v>
      </c>
      <c r="F231" s="34">
        <v>516586</v>
      </c>
      <c r="G231" s="56">
        <f t="shared" si="3"/>
        <v>93.54070017998833</v>
      </c>
    </row>
    <row r="232" spans="2:7" ht="12.75">
      <c r="B232" s="19"/>
      <c r="D232" s="34"/>
      <c r="E232" s="34"/>
      <c r="F232" s="34"/>
      <c r="G232" s="56"/>
    </row>
    <row r="233" spans="2:7" ht="12.75">
      <c r="B233" s="23">
        <v>90003</v>
      </c>
      <c r="C233" s="15" t="s">
        <v>70</v>
      </c>
      <c r="D233" s="35">
        <f>SUM(D234)</f>
        <v>749000</v>
      </c>
      <c r="E233" s="35">
        <v>749000</v>
      </c>
      <c r="F233" s="35">
        <f>SUM(F234)</f>
        <v>680844</v>
      </c>
      <c r="G233" s="58">
        <f t="shared" si="3"/>
        <v>90.90040053404539</v>
      </c>
    </row>
    <row r="234" spans="2:7" ht="12.75">
      <c r="B234" s="19"/>
      <c r="C234" t="s">
        <v>9</v>
      </c>
      <c r="D234" s="34">
        <f>SUM(D235)</f>
        <v>749000</v>
      </c>
      <c r="E234" s="34">
        <v>749000</v>
      </c>
      <c r="F234" s="34">
        <v>680844</v>
      </c>
      <c r="G234" s="56">
        <f t="shared" si="3"/>
        <v>90.90040053404539</v>
      </c>
    </row>
    <row r="235" spans="2:7" ht="12.75">
      <c r="B235" s="19"/>
      <c r="C235" t="s">
        <v>14</v>
      </c>
      <c r="D235" s="34">
        <v>749000</v>
      </c>
      <c r="E235" s="34">
        <v>749000</v>
      </c>
      <c r="F235" s="34">
        <v>680844</v>
      </c>
      <c r="G235" s="56">
        <f t="shared" si="3"/>
        <v>90.90040053404539</v>
      </c>
    </row>
    <row r="236" spans="2:7" ht="12.75">
      <c r="B236" s="19"/>
      <c r="D236" s="34"/>
      <c r="E236" s="34"/>
      <c r="F236" s="34"/>
      <c r="G236" s="56"/>
    </row>
    <row r="237" spans="2:7" ht="12.75">
      <c r="B237" s="23">
        <v>90004</v>
      </c>
      <c r="C237" s="15" t="s">
        <v>71</v>
      </c>
      <c r="D237" s="35">
        <f>SUM(D238)</f>
        <v>341000</v>
      </c>
      <c r="E237" s="35">
        <v>340950</v>
      </c>
      <c r="F237" s="35">
        <f>SUM(F238)</f>
        <v>317815</v>
      </c>
      <c r="G237" s="58">
        <f t="shared" si="3"/>
        <v>93.21454758762282</v>
      </c>
    </row>
    <row r="238" spans="2:7" ht="12.75">
      <c r="B238" s="19"/>
      <c r="C238" t="s">
        <v>9</v>
      </c>
      <c r="D238" s="34">
        <f>SUM(D239)</f>
        <v>341000</v>
      </c>
      <c r="E238" s="34">
        <v>340950</v>
      </c>
      <c r="F238" s="34">
        <v>317815</v>
      </c>
      <c r="G238" s="56">
        <f t="shared" si="3"/>
        <v>93.21454758762282</v>
      </c>
    </row>
    <row r="239" spans="2:7" ht="12.75">
      <c r="B239" s="19"/>
      <c r="C239" t="s">
        <v>14</v>
      </c>
      <c r="D239" s="34">
        <v>341000</v>
      </c>
      <c r="E239" s="34">
        <v>340950</v>
      </c>
      <c r="F239" s="34">
        <v>317815</v>
      </c>
      <c r="G239" s="56">
        <f t="shared" si="3"/>
        <v>93.21454758762282</v>
      </c>
    </row>
    <row r="240" spans="2:7" ht="12.75">
      <c r="B240" s="19"/>
      <c r="D240" s="34"/>
      <c r="E240" s="34"/>
      <c r="F240" s="34"/>
      <c r="G240" s="56"/>
    </row>
    <row r="241" spans="2:7" ht="12.75">
      <c r="B241" s="23">
        <v>90015</v>
      </c>
      <c r="C241" s="15" t="s">
        <v>72</v>
      </c>
      <c r="D241" s="35">
        <f>SUM(D242)</f>
        <v>600000</v>
      </c>
      <c r="E241" s="35">
        <f>SUM(E242,E244)</f>
        <v>660170</v>
      </c>
      <c r="F241" s="35">
        <f>SUM(F242,F244)</f>
        <v>623127</v>
      </c>
      <c r="G241" s="58">
        <f t="shared" si="3"/>
        <v>94.38886953360498</v>
      </c>
    </row>
    <row r="242" spans="2:7" ht="12.75">
      <c r="B242" s="19"/>
      <c r="C242" t="s">
        <v>9</v>
      </c>
      <c r="D242" s="34">
        <f>SUM(D243)</f>
        <v>600000</v>
      </c>
      <c r="E242" s="34">
        <f>SUM(E243)</f>
        <v>652470</v>
      </c>
      <c r="F242" s="34">
        <f>SUM(F243)</f>
        <v>615550</v>
      </c>
      <c r="G242" s="56">
        <f t="shared" si="3"/>
        <v>94.34150229129308</v>
      </c>
    </row>
    <row r="243" spans="2:7" ht="12.75">
      <c r="B243" s="19"/>
      <c r="C243" t="s">
        <v>14</v>
      </c>
      <c r="D243" s="34">
        <v>600000</v>
      </c>
      <c r="E243" s="34">
        <v>652470</v>
      </c>
      <c r="F243" s="34">
        <v>615550</v>
      </c>
      <c r="G243" s="56">
        <f t="shared" si="3"/>
        <v>94.34150229129308</v>
      </c>
    </row>
    <row r="244" spans="2:7" ht="12.75">
      <c r="B244" s="19"/>
      <c r="C244" t="s">
        <v>18</v>
      </c>
      <c r="D244" s="34"/>
      <c r="E244" s="34">
        <v>7700</v>
      </c>
      <c r="F244" s="34">
        <v>7577</v>
      </c>
      <c r="G244" s="56"/>
    </row>
    <row r="245" spans="2:7" ht="12.75">
      <c r="B245" s="19"/>
      <c r="D245" s="34"/>
      <c r="E245" s="34"/>
      <c r="F245" s="34"/>
      <c r="G245" s="56"/>
    </row>
    <row r="246" spans="2:7" ht="12.75">
      <c r="B246" s="23">
        <v>90095</v>
      </c>
      <c r="C246" s="15" t="s">
        <v>21</v>
      </c>
      <c r="D246" s="35">
        <f>SUM(D247,D249)</f>
        <v>221000</v>
      </c>
      <c r="E246" s="35">
        <f>SUM(E247,E249)</f>
        <v>304425</v>
      </c>
      <c r="F246" s="35">
        <f>SUM(F247,F249)</f>
        <v>237585</v>
      </c>
      <c r="G246" s="58">
        <f t="shared" si="3"/>
        <v>78.04385316580439</v>
      </c>
    </row>
    <row r="247" spans="2:7" ht="12.75">
      <c r="B247" s="19"/>
      <c r="C247" t="s">
        <v>9</v>
      </c>
      <c r="D247" s="34">
        <f>SUM(D248)</f>
        <v>21000</v>
      </c>
      <c r="E247" s="34">
        <f>SUM(E248)</f>
        <v>24630</v>
      </c>
      <c r="F247" s="34">
        <f>SUM(F248)</f>
        <v>18830</v>
      </c>
      <c r="G247" s="56">
        <f t="shared" si="3"/>
        <v>76.45148193260252</v>
      </c>
    </row>
    <row r="248" spans="2:7" ht="12.75">
      <c r="B248" s="19"/>
      <c r="C248" t="s">
        <v>14</v>
      </c>
      <c r="D248" s="34">
        <v>21000</v>
      </c>
      <c r="E248" s="34">
        <v>24630</v>
      </c>
      <c r="F248" s="34">
        <v>18830</v>
      </c>
      <c r="G248" s="56">
        <f t="shared" si="3"/>
        <v>76.45148193260252</v>
      </c>
    </row>
    <row r="249" spans="2:7" ht="13.5" thickBot="1">
      <c r="B249" s="20"/>
      <c r="C249" s="13" t="s">
        <v>18</v>
      </c>
      <c r="D249" s="36">
        <v>200000</v>
      </c>
      <c r="E249" s="36">
        <v>279795</v>
      </c>
      <c r="F249" s="36">
        <v>218755</v>
      </c>
      <c r="G249" s="54">
        <f t="shared" si="3"/>
        <v>78.18402759162959</v>
      </c>
    </row>
    <row r="250" spans="2:7" ht="13.5" thickTop="1">
      <c r="B250" s="30"/>
      <c r="D250" s="31"/>
      <c r="E250" s="31"/>
      <c r="F250" s="31"/>
      <c r="G250" s="56"/>
    </row>
    <row r="251" spans="2:7" ht="13.5" thickBot="1">
      <c r="B251" s="21">
        <v>921</v>
      </c>
      <c r="C251" s="12" t="s">
        <v>73</v>
      </c>
      <c r="D251" s="32">
        <f>SUM(D252,D256,D260)</f>
        <v>1462000</v>
      </c>
      <c r="E251" s="32">
        <f>SUM(E252,E256,E260)</f>
        <v>1478000</v>
      </c>
      <c r="F251" s="32">
        <f>SUM(F252,F256,F260)</f>
        <v>1327195</v>
      </c>
      <c r="G251" s="54">
        <f t="shared" si="3"/>
        <v>89.79668470906631</v>
      </c>
    </row>
    <row r="252" spans="2:7" ht="13.5" thickTop="1">
      <c r="B252" s="22">
        <v>92109</v>
      </c>
      <c r="C252" s="14" t="s">
        <v>74</v>
      </c>
      <c r="D252" s="33">
        <f>SUM(D253)</f>
        <v>600000</v>
      </c>
      <c r="E252" s="33">
        <v>600000</v>
      </c>
      <c r="F252" s="33">
        <f>SUM(F253)</f>
        <v>525000</v>
      </c>
      <c r="G252" s="58">
        <f t="shared" si="3"/>
        <v>87.5</v>
      </c>
    </row>
    <row r="253" spans="2:7" ht="12.75">
      <c r="B253" s="19"/>
      <c r="C253" t="s">
        <v>9</v>
      </c>
      <c r="D253" s="34">
        <f>SUM(D254)</f>
        <v>600000</v>
      </c>
      <c r="E253" s="34">
        <v>600000</v>
      </c>
      <c r="F253" s="34">
        <v>525000</v>
      </c>
      <c r="G253" s="56">
        <f t="shared" si="3"/>
        <v>87.5</v>
      </c>
    </row>
    <row r="254" spans="2:7" ht="12.75">
      <c r="B254" s="19"/>
      <c r="C254" t="s">
        <v>51</v>
      </c>
      <c r="D254" s="34">
        <v>600000</v>
      </c>
      <c r="E254" s="34">
        <v>600000</v>
      </c>
      <c r="F254" s="34">
        <v>525000</v>
      </c>
      <c r="G254" s="56">
        <f t="shared" si="3"/>
        <v>87.5</v>
      </c>
    </row>
    <row r="255" spans="2:7" ht="12.75">
      <c r="B255" s="19"/>
      <c r="D255" s="34"/>
      <c r="E255" s="34"/>
      <c r="F255" s="34"/>
      <c r="G255" s="56"/>
    </row>
    <row r="256" spans="2:7" ht="12.75">
      <c r="B256" s="23">
        <v>92116</v>
      </c>
      <c r="C256" s="15" t="s">
        <v>75</v>
      </c>
      <c r="D256" s="35">
        <f>SUM(D257)</f>
        <v>752000</v>
      </c>
      <c r="E256" s="35">
        <v>762000</v>
      </c>
      <c r="F256" s="35">
        <f>SUM(F257)</f>
        <v>697570</v>
      </c>
      <c r="G256" s="58">
        <f t="shared" si="3"/>
        <v>91.54461942257218</v>
      </c>
    </row>
    <row r="257" spans="2:7" ht="12.75">
      <c r="B257" s="19"/>
      <c r="C257" t="s">
        <v>9</v>
      </c>
      <c r="D257" s="34">
        <f>SUM(D258)</f>
        <v>752000</v>
      </c>
      <c r="E257" s="34">
        <v>762000</v>
      </c>
      <c r="F257" s="34">
        <v>697570</v>
      </c>
      <c r="G257" s="56">
        <f t="shared" si="3"/>
        <v>91.54461942257218</v>
      </c>
    </row>
    <row r="258" spans="2:7" ht="12.75">
      <c r="B258" s="19"/>
      <c r="C258" t="s">
        <v>51</v>
      </c>
      <c r="D258" s="34">
        <v>752000</v>
      </c>
      <c r="E258" s="34">
        <v>762000</v>
      </c>
      <c r="F258" s="34">
        <v>697570</v>
      </c>
      <c r="G258" s="56">
        <f t="shared" si="3"/>
        <v>91.54461942257218</v>
      </c>
    </row>
    <row r="259" spans="2:7" ht="12.75">
      <c r="B259" s="19"/>
      <c r="D259" s="34"/>
      <c r="E259" s="34"/>
      <c r="F259" s="34"/>
      <c r="G259" s="56"/>
    </row>
    <row r="260" spans="2:7" ht="12.75">
      <c r="B260" s="23">
        <v>92195</v>
      </c>
      <c r="C260" s="15" t="s">
        <v>21</v>
      </c>
      <c r="D260" s="35">
        <f>SUM(D261)</f>
        <v>110000</v>
      </c>
      <c r="E260" s="35">
        <v>116000</v>
      </c>
      <c r="F260" s="35">
        <f>SUM(F261)</f>
        <v>104625</v>
      </c>
      <c r="G260" s="58">
        <f t="shared" si="3"/>
        <v>90.19396551724138</v>
      </c>
    </row>
    <row r="261" spans="2:7" ht="12.75">
      <c r="B261" s="19"/>
      <c r="C261" t="s">
        <v>9</v>
      </c>
      <c r="D261" s="34">
        <f>SUM(D262)</f>
        <v>110000</v>
      </c>
      <c r="E261" s="34">
        <v>116000</v>
      </c>
      <c r="F261" s="34">
        <v>104625</v>
      </c>
      <c r="G261" s="56">
        <f t="shared" si="3"/>
        <v>90.19396551724138</v>
      </c>
    </row>
    <row r="262" spans="2:7" ht="12.75">
      <c r="B262" s="19"/>
      <c r="C262" t="s">
        <v>14</v>
      </c>
      <c r="D262" s="34">
        <v>110000</v>
      </c>
      <c r="E262" s="34">
        <v>116000</v>
      </c>
      <c r="F262" s="34">
        <v>104625</v>
      </c>
      <c r="G262" s="56">
        <f t="shared" si="3"/>
        <v>90.19396551724138</v>
      </c>
    </row>
    <row r="263" spans="2:7" ht="13.5" thickBot="1">
      <c r="B263" s="20"/>
      <c r="C263" s="13"/>
      <c r="D263" s="36"/>
      <c r="E263" s="36"/>
      <c r="F263" s="36"/>
      <c r="G263" s="54"/>
    </row>
    <row r="264" spans="2:7" ht="13.5" thickTop="1">
      <c r="B264" s="30"/>
      <c r="D264" s="31"/>
      <c r="E264" s="31"/>
      <c r="F264" s="31"/>
      <c r="G264" s="56"/>
    </row>
    <row r="265" spans="2:7" ht="13.5" thickBot="1">
      <c r="B265" s="21">
        <v>926</v>
      </c>
      <c r="C265" s="12" t="s">
        <v>76</v>
      </c>
      <c r="D265" s="32">
        <f>SUM(D266,D270,D275)</f>
        <v>823100</v>
      </c>
      <c r="E265" s="32">
        <v>843100</v>
      </c>
      <c r="F265" s="32">
        <f>SUM(F266,F270,F275)</f>
        <v>837566</v>
      </c>
      <c r="G265" s="54">
        <f t="shared" si="3"/>
        <v>99.34361285731231</v>
      </c>
    </row>
    <row r="266" spans="2:7" ht="13.5" thickTop="1">
      <c r="B266" s="22">
        <v>92601</v>
      </c>
      <c r="C266" s="14" t="s">
        <v>77</v>
      </c>
      <c r="D266" s="33">
        <f>SUM(D267)</f>
        <v>189600</v>
      </c>
      <c r="E266" s="33">
        <v>189600</v>
      </c>
      <c r="F266" s="33">
        <f>SUM(F267)</f>
        <v>189600</v>
      </c>
      <c r="G266" s="57">
        <f t="shared" si="3"/>
        <v>100</v>
      </c>
    </row>
    <row r="267" spans="2:7" ht="12.75">
      <c r="B267" s="19"/>
      <c r="C267" t="s">
        <v>9</v>
      </c>
      <c r="D267" s="34">
        <f>SUM(D268)</f>
        <v>189600</v>
      </c>
      <c r="E267" s="34">
        <v>189600</v>
      </c>
      <c r="F267" s="34">
        <v>189600</v>
      </c>
      <c r="G267" s="56">
        <f t="shared" si="3"/>
        <v>100</v>
      </c>
    </row>
    <row r="268" spans="2:7" ht="12.75">
      <c r="B268" s="19"/>
      <c r="C268" t="s">
        <v>51</v>
      </c>
      <c r="D268" s="34">
        <v>189600</v>
      </c>
      <c r="E268" s="34">
        <v>189600</v>
      </c>
      <c r="F268" s="34">
        <v>189600</v>
      </c>
      <c r="G268" s="56">
        <f t="shared" si="3"/>
        <v>100</v>
      </c>
    </row>
    <row r="269" spans="2:7" ht="12.75">
      <c r="B269" s="19"/>
      <c r="D269" s="34"/>
      <c r="E269" s="34"/>
      <c r="F269" s="34"/>
      <c r="G269" s="56"/>
    </row>
    <row r="270" spans="2:7" ht="12.75">
      <c r="B270" s="23">
        <v>92605</v>
      </c>
      <c r="C270" s="15" t="s">
        <v>78</v>
      </c>
      <c r="D270" s="35">
        <f>SUM(D271)</f>
        <v>166000</v>
      </c>
      <c r="E270" s="35">
        <v>166000</v>
      </c>
      <c r="F270" s="35">
        <f>SUM(F271)</f>
        <v>160466</v>
      </c>
      <c r="G270" s="58">
        <f t="shared" si="3"/>
        <v>96.66626506024096</v>
      </c>
    </row>
    <row r="271" spans="2:7" ht="12.75">
      <c r="B271" s="19"/>
      <c r="C271" t="s">
        <v>9</v>
      </c>
      <c r="D271" s="34">
        <f>SUM(D272:D273)</f>
        <v>166000</v>
      </c>
      <c r="E271" s="34">
        <v>166000</v>
      </c>
      <c r="F271" s="34">
        <f>SUM(F272:F273)</f>
        <v>160466</v>
      </c>
      <c r="G271" s="56">
        <f t="shared" si="3"/>
        <v>96.66626506024096</v>
      </c>
    </row>
    <row r="272" spans="2:7" ht="12.75">
      <c r="B272" s="19"/>
      <c r="C272" t="s">
        <v>51</v>
      </c>
      <c r="D272" s="34">
        <v>90000</v>
      </c>
      <c r="E272" s="34">
        <v>120000</v>
      </c>
      <c r="F272" s="34">
        <v>120000</v>
      </c>
      <c r="G272" s="56">
        <f t="shared" si="3"/>
        <v>100</v>
      </c>
    </row>
    <row r="273" spans="2:7" ht="12.75">
      <c r="B273" s="19"/>
      <c r="C273" t="s">
        <v>30</v>
      </c>
      <c r="D273" s="34">
        <v>76000</v>
      </c>
      <c r="E273" s="34">
        <v>46000</v>
      </c>
      <c r="F273" s="34">
        <v>40466</v>
      </c>
      <c r="G273" s="56">
        <f t="shared" si="3"/>
        <v>87.9695652173913</v>
      </c>
    </row>
    <row r="274" spans="2:7" ht="12.75">
      <c r="B274" s="19"/>
      <c r="D274" s="34"/>
      <c r="E274" s="34"/>
      <c r="F274" s="34"/>
      <c r="G274" s="56"/>
    </row>
    <row r="275" spans="2:7" ht="12.75">
      <c r="B275" s="23">
        <v>92695</v>
      </c>
      <c r="C275" s="15" t="s">
        <v>21</v>
      </c>
      <c r="D275" s="35">
        <f>SUM(D276)</f>
        <v>467500</v>
      </c>
      <c r="E275" s="35">
        <v>487500</v>
      </c>
      <c r="F275" s="35">
        <f>SUM(F276)</f>
        <v>487500</v>
      </c>
      <c r="G275" s="58">
        <f aca="true" t="shared" si="4" ref="G275:G280">SUM(F275/E275)*100</f>
        <v>100</v>
      </c>
    </row>
    <row r="276" spans="2:7" ht="12.75">
      <c r="B276" s="19"/>
      <c r="C276" s="49" t="s">
        <v>9</v>
      </c>
      <c r="D276" s="34">
        <f>SUM(D277)</f>
        <v>467500</v>
      </c>
      <c r="E276" s="34">
        <v>487500</v>
      </c>
      <c r="F276" s="34">
        <v>487500</v>
      </c>
      <c r="G276" s="56">
        <f t="shared" si="4"/>
        <v>100</v>
      </c>
    </row>
    <row r="277" spans="2:7" ht="12.75">
      <c r="B277" s="19"/>
      <c r="C277" s="49" t="s">
        <v>51</v>
      </c>
      <c r="D277" s="34">
        <v>467500</v>
      </c>
      <c r="E277" s="34">
        <v>487500</v>
      </c>
      <c r="F277" s="34">
        <v>487500</v>
      </c>
      <c r="G277" s="56">
        <f t="shared" si="4"/>
        <v>100</v>
      </c>
    </row>
    <row r="278" spans="2:7" ht="13.5" thickBot="1">
      <c r="B278" s="20"/>
      <c r="C278" s="13"/>
      <c r="D278" s="36"/>
      <c r="E278" s="36"/>
      <c r="F278" s="36"/>
      <c r="G278" s="54"/>
    </row>
    <row r="279" spans="2:7" ht="13.5" thickTop="1">
      <c r="B279" s="30"/>
      <c r="D279" s="37"/>
      <c r="E279" s="37"/>
      <c r="F279" s="37"/>
      <c r="G279" s="56"/>
    </row>
    <row r="280" spans="2:7" ht="12.75">
      <c r="B280" s="45"/>
      <c r="C280" s="1" t="s">
        <v>79</v>
      </c>
      <c r="D280" s="46">
        <f>SUM(D13,D19,D30,D48,D62,D88,D98,D113,D122,D128,D162,D168,D209,D224,D251,D265)</f>
        <v>51852050</v>
      </c>
      <c r="E280" s="46">
        <f>SUM(E13,E19,E30,E48,E62,E88,E98,E113,E122,E128,E162,E168,E209,E224,E251,E265)</f>
        <v>56940769</v>
      </c>
      <c r="F280" s="46">
        <f>SUM(F13,F19,F30,F48,F62,F88,F98,F113,F122,F128,F162,F168,F209,F224,F251,F265)</f>
        <v>51397780</v>
      </c>
      <c r="G280" s="56">
        <f t="shared" si="4"/>
        <v>90.26534221903466</v>
      </c>
    </row>
    <row r="281" spans="2:7" ht="13.5" thickBot="1">
      <c r="B281" s="20"/>
      <c r="C281" s="13"/>
      <c r="D281" s="38"/>
      <c r="E281" s="38"/>
      <c r="F281" s="38"/>
      <c r="G281" s="54"/>
    </row>
    <row r="282" ht="13.5" thickTop="1"/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59" r:id="rId1"/>
  <headerFooter alignWithMargins="0">
    <oddFooter>&amp;CStrona 9
</oddFooter>
  </headerFooter>
  <rowBreaks count="3" manualBreakCount="3">
    <brk id="86" max="6" man="1"/>
    <brk id="166" max="6" man="1"/>
    <brk id="2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2003-04-01T05:45:11Z</cp:lastPrinted>
  <dcterms:created xsi:type="dcterms:W3CDTF">2000-11-10T12:31:26Z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