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<sst xmlns="http://schemas.openxmlformats.org/spreadsheetml/2006/main" count="138" uniqueCount="84">
  <si>
    <t>Lp.</t>
  </si>
  <si>
    <t>Dział</t>
  </si>
  <si>
    <t>Rozdział</t>
  </si>
  <si>
    <t>Nazwa zadania inwestycyjnego</t>
  </si>
  <si>
    <t>Źródła finansowania</t>
  </si>
  <si>
    <t>Uwagi</t>
  </si>
  <si>
    <t>środki własne gminy</t>
  </si>
  <si>
    <t>inne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</si>
  <si>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</si>
  <si>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</si>
  <si>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</si>
  <si>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</si>
  <si>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3.</t>
  </si>
  <si>
    <t>4.</t>
  </si>
  <si>
    <t>5.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</si>
  <si>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</si>
  <si>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</si>
  <si>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</si>
  <si>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</si>
  <si>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Rewitalizacja budynków mieszkalnych</t>
  </si>
  <si>
    <t>Komputeryzacja Urzędu Miejskiego</t>
  </si>
  <si>
    <t>Remont plafonu w Sali Rajców Ratusza Miejskiego</t>
  </si>
  <si>
    <t>Stworzenie systemu monitoringu miasta Brzeg dla poprawy bezpieczeństwa mieszkańców</t>
  </si>
  <si>
    <t>Wdrożenie informatycznego systemu zarządzania oświatą</t>
  </si>
  <si>
    <t>Komputeryzacja MOPS</t>
  </si>
  <si>
    <t>Realizacja Programu Rewitalizacji Terenów Zieleni Miejskiej</t>
  </si>
  <si>
    <t>Termomodernizacja budynku BCK</t>
  </si>
  <si>
    <t>Termomodernizacja budynku MBP</t>
  </si>
  <si>
    <t>Modernizacja obiektu odkrytego basenu miejskiego</t>
  </si>
  <si>
    <t>WYDATKI MAJĄTKOWE</t>
  </si>
  <si>
    <t xml:space="preserve">POZOSTAŁE WYDATKI MAJĄTKOWE </t>
  </si>
  <si>
    <t xml:space="preserve">Nazwa zadania </t>
  </si>
  <si>
    <t>Podwyższenie udziałów w Brzeskim Towarzystwie Budownictwa Społecznego Sp. z o.o. w Brzegu</t>
  </si>
  <si>
    <t>udział miasta w zadaniu"Inkubator przedsiębiorczości"</t>
  </si>
  <si>
    <t>Razem</t>
  </si>
  <si>
    <t>Budowa hali sportowej PSP Nr 3</t>
  </si>
  <si>
    <t>Wykonanie 30.06.2005 r.</t>
  </si>
  <si>
    <t>Wyk. %</t>
  </si>
  <si>
    <t>R a z e m   w y d a t k i</t>
  </si>
  <si>
    <t>kredyt/ pożyczka</t>
  </si>
  <si>
    <t>Plan 01.01.2005 r.</t>
  </si>
  <si>
    <t>Plan 30.06.2005 r.</t>
  </si>
  <si>
    <t>Plan na 2006 r.</t>
  </si>
  <si>
    <t>Budowa ulic "Osiedla Południowego": Norwida, Dłuskiego, Orzeszkowej, Tetmajera, Kani</t>
  </si>
  <si>
    <t>Budowa ulicy Platanowej</t>
  </si>
  <si>
    <t>Przebudowa nawierzchni jezdni i chodników ul. Dzierżonia</t>
  </si>
  <si>
    <t>Przebudowa układu komunikacyjnego w obrębie ulic Powstańców Śląskich - Mossora</t>
  </si>
  <si>
    <t>Adaptacja budynku hotelu robotniczego na "Inkubator Przedsiębiorczości" w Brzegu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</si>
  <si>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</si>
  <si>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</si>
  <si>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</si>
  <si>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</si>
  <si>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</si>
  <si>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Termomodernizacja budynków Ratusza i Urzędu Miasta w ramach BOŚ</t>
  </si>
  <si>
    <t xml:space="preserve">Remont elewacji zachodniej Ratusza </t>
  </si>
  <si>
    <t>Termomodernizacja budynków  Przedszkoli Nr 1,3,4,5,6,7,10,11 w ramach BOŚ</t>
  </si>
  <si>
    <t>Termomodernizacja budynku Żłobka Miejskiego w ramach BOŚ</t>
  </si>
  <si>
    <t>Budowa kwatery nr II składowiska gminnego Gać</t>
  </si>
  <si>
    <t>Budowa Gminnego Punktu Zbierania Odpadów Niebezpiecznych</t>
  </si>
  <si>
    <t>Modernizacja miejskiego oświetlenia ulicznego (Śródmieście - ul.Górna, Pańska, Reja, Dzierżonia, Polska - kontynuacja oraz ul. Kapucyńska)</t>
  </si>
  <si>
    <t>Termomodernizacja budynków szkół podstawowych Nr 1,3,5,ZS nr 2 z OI w ramach BOŚ</t>
  </si>
  <si>
    <t>Budowa terenowych urządzeń sportowych przy PSP nr 3</t>
  </si>
  <si>
    <t>Termomodernizacja budynków Gimnazjów Nr 1,3 oraz Zespołu Szkół Nr 1 z OS w ramach BOŚ</t>
  </si>
  <si>
    <t>Rozbudowa i modernizacja boisk szkolnych</t>
  </si>
  <si>
    <t>Plan wydatków inwestycyjnych na 2006 rok</t>
  </si>
  <si>
    <t xml:space="preserve">Kwota 88.000 zł - wydatki z GFOŚ i GW </t>
  </si>
  <si>
    <t>Realizacja projektu "Oczyszczanie ścieków w Brzegu"</t>
  </si>
  <si>
    <t>na realizację Wieloletniego Planu Inwestycyjnego</t>
  </si>
  <si>
    <t>Remont zabytkowych figur, pomników i budowli</t>
  </si>
  <si>
    <t>10.</t>
  </si>
  <si>
    <t>11.</t>
  </si>
  <si>
    <t>12.</t>
  </si>
  <si>
    <t>Budowa drogi dojazdowej do kompleksu przemysł. - usług. przy ul. Starobrzeskiej</t>
  </si>
  <si>
    <t xml:space="preserve">1. </t>
  </si>
  <si>
    <t>Rezerwa celowa na zakup nieruchomości z mienia Skarbu Państwa</t>
  </si>
  <si>
    <t>Budowa oświetlenia (łącznik ul. Jana Pawła II - Piastowska)</t>
  </si>
  <si>
    <t>zadania</t>
  </si>
  <si>
    <t>Przebudowa nawierzchni Placu Polonii Amerykańskiej i Placu Niepodległości wraz z podświetleniem Kościoła p.w. Św. Mikołaja</t>
  </si>
  <si>
    <t>Załącznik do Uchwały nr …………………..</t>
  </si>
  <si>
    <t>Budowa ulic Kotlarska - Rzemieślnicza - etap II</t>
  </si>
  <si>
    <t>Budowa ulicy Jaśminowej - etap II</t>
  </si>
  <si>
    <t>Modernizacja układu komunikacyjnego na Osiedlu Szare Koszary w Brzegu ul. Kościuszki - etap II</t>
  </si>
  <si>
    <t>Rady Miejskiej w Brzegu z dnia …………………..</t>
  </si>
  <si>
    <t>Całkowity koszt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</si>
</sst>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4" fillId="0" borderId="6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8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7" fontId="4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37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7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5" xfId="0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6" xfId="0" applyFont="1" applyFill="1" applyBorder="1" applyAlignment="1">
      <alignment/>
    </xf>
    <xf numFmtId="37" fontId="4" fillId="0" borderId="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8" fillId="0" borderId="5" xfId="0" applyNumberFormat="1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5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wrapText="1"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7" fontId="5" fillId="0" borderId="3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80" workbookViewId="0" topLeftCell="A1">
      <selection activeCell="E19" sqref="E1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2.7109375" style="0" customWidth="1"/>
    <col min="5" max="6" width="16.7109375" style="0" customWidth="1"/>
    <col min="7" max="7" width="12.28125" style="0" customWidth="1"/>
  </cols>
  <sheetData>
    <row r="1" spans="5:7" ht="12.75">
      <c r="E1" s="150" t="s">
        <v>78</v>
      </c>
      <c r="F1" s="150"/>
      <c r="G1" s="150"/>
    </row>
    <row r="2" spans="1:7" ht="15.75">
      <c r="A2" s="154" t="s">
        <v>29</v>
      </c>
      <c r="B2" s="154"/>
      <c r="C2" s="154"/>
      <c r="D2" s="154"/>
      <c r="E2" s="150" t="s">
        <v>82</v>
      </c>
      <c r="F2" s="150"/>
      <c r="G2" s="150"/>
    </row>
    <row r="3" spans="1:7" ht="18" customHeight="1">
      <c r="A3" s="150" t="s">
        <v>67</v>
      </c>
      <c r="B3" s="150"/>
      <c r="C3" s="150"/>
      <c r="D3" s="150"/>
      <c r="E3" s="140"/>
      <c r="F3" s="152"/>
      <c r="G3" s="153"/>
    </row>
    <row r="4" spans="6:7" ht="15.75">
      <c r="F4" s="151"/>
      <c r="G4" s="151"/>
    </row>
    <row r="5" spans="1:7" ht="15.75">
      <c r="A5" s="143" t="s">
        <v>64</v>
      </c>
      <c r="B5" s="144"/>
      <c r="C5" s="144"/>
      <c r="D5" s="144"/>
      <c r="E5" s="144"/>
      <c r="F5" s="144"/>
      <c r="G5" s="145"/>
    </row>
    <row r="6" spans="1:7" ht="15" customHeight="1">
      <c r="A6" s="146" t="s">
        <v>0</v>
      </c>
      <c r="B6" s="146" t="s">
        <v>1</v>
      </c>
      <c r="C6" s="146" t="s">
        <v>2</v>
      </c>
      <c r="D6" s="148" t="s">
        <v>3</v>
      </c>
      <c r="E6" s="141" t="s">
        <v>83</v>
      </c>
      <c r="F6" s="19"/>
      <c r="G6" s="146" t="s">
        <v>5</v>
      </c>
    </row>
    <row r="7" spans="1:7" ht="17.25" customHeight="1">
      <c r="A7" s="147"/>
      <c r="B7" s="147"/>
      <c r="C7" s="147"/>
      <c r="D7" s="149"/>
      <c r="E7" s="142" t="s">
        <v>76</v>
      </c>
      <c r="F7" s="142" t="s">
        <v>42</v>
      </c>
      <c r="G7" s="147"/>
    </row>
    <row r="8" spans="1:7" ht="25.5">
      <c r="A8" s="66" t="s">
        <v>8</v>
      </c>
      <c r="B8" s="74">
        <v>600</v>
      </c>
      <c r="C8" s="74">
        <v>60016</v>
      </c>
      <c r="D8" s="2" t="s">
        <v>11</v>
      </c>
      <c r="E8" s="21">
        <v>3105000</v>
      </c>
      <c r="F8" s="21">
        <v>1070000</v>
      </c>
      <c r="G8" s="23"/>
    </row>
    <row r="9" spans="1:7" ht="12.75" customHeight="1">
      <c r="A9" s="77" t="s">
        <v>10</v>
      </c>
      <c r="B9" s="99">
        <v>600</v>
      </c>
      <c r="C9" s="99">
        <v>60016</v>
      </c>
      <c r="D9" s="2" t="s">
        <v>81</v>
      </c>
      <c r="E9" s="21">
        <v>412000</v>
      </c>
      <c r="F9" s="21">
        <v>54000</v>
      </c>
      <c r="G9" s="23"/>
    </row>
    <row r="10" spans="1:7" ht="12.75">
      <c r="A10" s="77" t="s">
        <v>12</v>
      </c>
      <c r="B10" s="99">
        <v>600</v>
      </c>
      <c r="C10" s="99">
        <v>60016</v>
      </c>
      <c r="D10" s="2" t="s">
        <v>16</v>
      </c>
      <c r="E10" s="21">
        <v>1460000</v>
      </c>
      <c r="F10" s="21">
        <f>1030000+430000</f>
        <v>1460000</v>
      </c>
      <c r="G10" s="23"/>
    </row>
    <row r="11" spans="1:7" ht="25.5">
      <c r="A11" s="77" t="s">
        <v>13</v>
      </c>
      <c r="B11" s="99">
        <v>600</v>
      </c>
      <c r="C11" s="99">
        <v>60016</v>
      </c>
      <c r="D11" s="2" t="s">
        <v>18</v>
      </c>
      <c r="E11" s="21">
        <v>750000</v>
      </c>
      <c r="F11" s="21">
        <v>90000</v>
      </c>
      <c r="G11" s="23"/>
    </row>
    <row r="12" spans="1:7" ht="12.75">
      <c r="A12" s="77" t="s">
        <v>14</v>
      </c>
      <c r="B12" s="99">
        <v>600</v>
      </c>
      <c r="C12" s="99">
        <v>60016</v>
      </c>
      <c r="D12" s="2" t="s">
        <v>43</v>
      </c>
      <c r="E12" s="21">
        <v>325000</v>
      </c>
      <c r="F12" s="21">
        <v>325000</v>
      </c>
      <c r="G12" s="23"/>
    </row>
    <row r="13" spans="1:7" ht="12.75">
      <c r="A13" s="77" t="s">
        <v>15</v>
      </c>
      <c r="B13" s="99">
        <v>600</v>
      </c>
      <c r="C13" s="99">
        <v>60016</v>
      </c>
      <c r="D13" s="2" t="s">
        <v>44</v>
      </c>
      <c r="E13" s="21">
        <v>530000</v>
      </c>
      <c r="F13" s="21">
        <v>530000</v>
      </c>
      <c r="G13" s="23"/>
    </row>
    <row r="14" spans="1:7" ht="12.75">
      <c r="A14" s="77" t="s">
        <v>17</v>
      </c>
      <c r="B14" s="99">
        <v>600</v>
      </c>
      <c r="C14" s="99">
        <v>60016</v>
      </c>
      <c r="D14" s="2" t="s">
        <v>45</v>
      </c>
      <c r="E14" s="21">
        <v>220000</v>
      </c>
      <c r="F14" s="21">
        <v>220000</v>
      </c>
      <c r="G14" s="23"/>
    </row>
    <row r="15" spans="1:7" ht="25.5">
      <c r="A15" s="77" t="s">
        <v>48</v>
      </c>
      <c r="B15" s="99">
        <v>600</v>
      </c>
      <c r="C15" s="99">
        <v>60016</v>
      </c>
      <c r="D15" s="2" t="s">
        <v>77</v>
      </c>
      <c r="E15" s="21">
        <v>1800000</v>
      </c>
      <c r="F15" s="21">
        <v>1500000</v>
      </c>
      <c r="G15" s="23"/>
    </row>
    <row r="16" spans="1:7" ht="12.75">
      <c r="A16" s="66" t="s">
        <v>49</v>
      </c>
      <c r="B16" s="120">
        <v>600</v>
      </c>
      <c r="C16" s="120">
        <v>60016</v>
      </c>
      <c r="D16" s="121" t="s">
        <v>46</v>
      </c>
      <c r="E16" s="21">
        <v>1000000</v>
      </c>
      <c r="F16" s="64">
        <v>454000</v>
      </c>
      <c r="G16" s="64"/>
    </row>
    <row r="17" spans="1:7" ht="12.75">
      <c r="A17" s="122" t="s">
        <v>69</v>
      </c>
      <c r="B17" s="100">
        <v>600</v>
      </c>
      <c r="C17" s="100">
        <v>60016</v>
      </c>
      <c r="D17" s="58" t="s">
        <v>79</v>
      </c>
      <c r="E17" s="21">
        <f>395000</f>
        <v>395000</v>
      </c>
      <c r="F17" s="59">
        <f>297400+7240</f>
        <v>304640</v>
      </c>
      <c r="G17" s="123"/>
    </row>
    <row r="18" spans="1:7" ht="12.75">
      <c r="A18" s="77" t="s">
        <v>70</v>
      </c>
      <c r="B18" s="116">
        <v>600</v>
      </c>
      <c r="C18" s="117">
        <v>60016</v>
      </c>
      <c r="D18" s="118" t="s">
        <v>80</v>
      </c>
      <c r="E18" s="21">
        <f>480000</f>
        <v>480000</v>
      </c>
      <c r="F18" s="119">
        <f>390400+6020</f>
        <v>396420</v>
      </c>
      <c r="G18" s="64"/>
    </row>
    <row r="19" spans="1:7" ht="13.5" thickBot="1">
      <c r="A19" s="66" t="s">
        <v>71</v>
      </c>
      <c r="B19" s="120">
        <v>600</v>
      </c>
      <c r="C19" s="120">
        <v>60016</v>
      </c>
      <c r="D19" s="121" t="s">
        <v>72</v>
      </c>
      <c r="E19" s="22">
        <v>1150</v>
      </c>
      <c r="F19" s="64">
        <v>110000</v>
      </c>
      <c r="G19" s="64"/>
    </row>
    <row r="20" spans="1:7" s="12" customFormat="1" ht="15.75" thickBot="1">
      <c r="A20" s="139"/>
      <c r="B20" s="101">
        <v>600</v>
      </c>
      <c r="C20" s="101">
        <v>60016</v>
      </c>
      <c r="D20" s="133" t="s">
        <v>34</v>
      </c>
      <c r="E20" s="125">
        <f>SUM(E8:E19)</f>
        <v>10478150</v>
      </c>
      <c r="F20" s="125">
        <f>SUM(F8:F19)</f>
        <v>6514060</v>
      </c>
      <c r="G20" s="134"/>
    </row>
    <row r="21" spans="1:7" ht="15">
      <c r="A21" s="135"/>
      <c r="B21" s="136"/>
      <c r="C21" s="136"/>
      <c r="D21" s="137"/>
      <c r="E21" s="30"/>
      <c r="F21" s="138"/>
      <c r="G21" s="29"/>
    </row>
    <row r="22" spans="1:7" ht="13.5" thickBot="1">
      <c r="A22" s="79" t="s">
        <v>8</v>
      </c>
      <c r="B22" s="103">
        <v>700</v>
      </c>
      <c r="C22" s="103">
        <v>70021</v>
      </c>
      <c r="D22" s="3" t="s">
        <v>47</v>
      </c>
      <c r="E22" s="22">
        <v>1491000</v>
      </c>
      <c r="F22" s="21">
        <v>422000</v>
      </c>
      <c r="G22" s="21"/>
    </row>
    <row r="23" spans="1:7" ht="15.75" thickBot="1">
      <c r="A23" s="80"/>
      <c r="B23" s="101">
        <v>700</v>
      </c>
      <c r="C23" s="101">
        <v>70021</v>
      </c>
      <c r="D23" s="48" t="s">
        <v>34</v>
      </c>
      <c r="E23" s="41">
        <f>SUM(E22)</f>
        <v>1491000</v>
      </c>
      <c r="F23" s="41">
        <f>SUM(F22)</f>
        <v>422000</v>
      </c>
      <c r="G23" s="62"/>
    </row>
    <row r="24" spans="1:7" ht="15">
      <c r="A24" s="81"/>
      <c r="B24" s="104"/>
      <c r="C24" s="104"/>
      <c r="D24" s="71"/>
      <c r="E24" s="30"/>
      <c r="F24" s="72"/>
      <c r="G24" s="73"/>
    </row>
    <row r="25" spans="1:7" ht="12.75">
      <c r="A25" s="79" t="s">
        <v>8</v>
      </c>
      <c r="B25" s="103">
        <v>700</v>
      </c>
      <c r="C25" s="103">
        <v>70095</v>
      </c>
      <c r="D25" s="70" t="s">
        <v>50</v>
      </c>
      <c r="E25" s="21">
        <v>4000000</v>
      </c>
      <c r="F25" s="21">
        <v>1041000</v>
      </c>
      <c r="G25" s="21"/>
    </row>
    <row r="26" spans="1:7" ht="12.75">
      <c r="A26" s="82" t="s">
        <v>10</v>
      </c>
      <c r="B26" s="105">
        <v>700</v>
      </c>
      <c r="C26" s="105">
        <v>70095</v>
      </c>
      <c r="D26" s="69" t="s">
        <v>51</v>
      </c>
      <c r="E26" s="21">
        <v>1500000</v>
      </c>
      <c r="F26" s="30">
        <v>1450000</v>
      </c>
      <c r="G26" s="30"/>
    </row>
    <row r="27" spans="1:7" ht="12.75">
      <c r="A27" s="82" t="s">
        <v>12</v>
      </c>
      <c r="B27" s="105">
        <v>700</v>
      </c>
      <c r="C27" s="105">
        <v>70095</v>
      </c>
      <c r="D27" s="69" t="s">
        <v>19</v>
      </c>
      <c r="E27" s="21">
        <v>1000000</v>
      </c>
      <c r="F27" s="30">
        <v>100000</v>
      </c>
      <c r="G27" s="30"/>
    </row>
    <row r="28" spans="1:7" ht="13.5" thickBot="1">
      <c r="A28" s="83" t="s">
        <v>13</v>
      </c>
      <c r="B28" s="106">
        <v>700</v>
      </c>
      <c r="C28" s="106">
        <v>70095</v>
      </c>
      <c r="D28" s="60" t="s">
        <v>52</v>
      </c>
      <c r="E28" s="22">
        <v>2000000</v>
      </c>
      <c r="F28" s="28">
        <v>50000</v>
      </c>
      <c r="G28" s="37"/>
    </row>
    <row r="29" spans="1:7" ht="15.75" thickBot="1">
      <c r="A29" s="80"/>
      <c r="B29" s="101">
        <v>700</v>
      </c>
      <c r="C29" s="101">
        <v>70095</v>
      </c>
      <c r="D29" s="48" t="s">
        <v>34</v>
      </c>
      <c r="E29" s="41">
        <f>SUM(E25:E28)</f>
        <v>8500000</v>
      </c>
      <c r="F29" s="41">
        <f>SUM(F25:F28)</f>
        <v>2641000</v>
      </c>
      <c r="G29" s="62"/>
    </row>
    <row r="30" spans="1:7" ht="12.75">
      <c r="A30" s="82"/>
      <c r="B30" s="105"/>
      <c r="C30" s="105"/>
      <c r="D30" s="8"/>
      <c r="E30" s="30"/>
      <c r="F30" s="30"/>
      <c r="G30" s="29"/>
    </row>
    <row r="31" spans="1:7" ht="12.75">
      <c r="A31" s="79" t="s">
        <v>8</v>
      </c>
      <c r="B31" s="103">
        <v>750</v>
      </c>
      <c r="C31" s="103">
        <v>75023</v>
      </c>
      <c r="D31" s="2" t="s">
        <v>53</v>
      </c>
      <c r="E31" s="21">
        <v>2100000</v>
      </c>
      <c r="F31" s="21">
        <v>1911600</v>
      </c>
      <c r="G31" s="23"/>
    </row>
    <row r="32" spans="1:7" ht="12.75">
      <c r="A32" s="79" t="s">
        <v>10</v>
      </c>
      <c r="B32" s="103">
        <v>750</v>
      </c>
      <c r="C32" s="103">
        <v>75023</v>
      </c>
      <c r="D32" s="2" t="s">
        <v>20</v>
      </c>
      <c r="E32" s="21">
        <v>636000</v>
      </c>
      <c r="F32" s="21">
        <v>202000</v>
      </c>
      <c r="G32" s="23"/>
    </row>
    <row r="33" spans="1:7" ht="12.75">
      <c r="A33" s="79" t="s">
        <v>12</v>
      </c>
      <c r="B33" s="103">
        <v>750</v>
      </c>
      <c r="C33" s="103">
        <v>75023</v>
      </c>
      <c r="D33" s="3" t="s">
        <v>21</v>
      </c>
      <c r="E33" s="21">
        <v>60000</v>
      </c>
      <c r="F33" s="21">
        <v>60000</v>
      </c>
      <c r="G33" s="23"/>
    </row>
    <row r="34" spans="1:7" ht="13.5" thickBot="1">
      <c r="A34" s="84"/>
      <c r="B34" s="107">
        <v>750</v>
      </c>
      <c r="C34" s="107">
        <v>75023</v>
      </c>
      <c r="D34" s="67" t="s">
        <v>54</v>
      </c>
      <c r="E34" s="22">
        <v>2000000</v>
      </c>
      <c r="F34" s="22">
        <v>121000</v>
      </c>
      <c r="G34" s="24"/>
    </row>
    <row r="35" spans="1:7" ht="13.5" thickBot="1">
      <c r="A35" s="85"/>
      <c r="B35" s="101">
        <v>750</v>
      </c>
      <c r="C35" s="101">
        <v>75023</v>
      </c>
      <c r="D35" s="48" t="s">
        <v>34</v>
      </c>
      <c r="E35" s="41">
        <f>SUM(E31:E34)</f>
        <v>4796000</v>
      </c>
      <c r="F35" s="41">
        <f>SUM(F31:F34)</f>
        <v>2294600</v>
      </c>
      <c r="G35" s="49"/>
    </row>
    <row r="36" spans="1:7" ht="15">
      <c r="A36" s="86"/>
      <c r="B36" s="108"/>
      <c r="C36" s="108"/>
      <c r="D36" s="18"/>
      <c r="E36" s="32"/>
      <c r="F36" s="32"/>
      <c r="G36" s="25"/>
    </row>
    <row r="37" spans="1:7" ht="15.75" thickBot="1">
      <c r="A37" s="87" t="s">
        <v>8</v>
      </c>
      <c r="B37" s="107">
        <v>754</v>
      </c>
      <c r="C37" s="107">
        <v>75416</v>
      </c>
      <c r="D37" s="9" t="s">
        <v>22</v>
      </c>
      <c r="E37" s="22">
        <v>800000</v>
      </c>
      <c r="F37" s="22">
        <f>200000+83500</f>
        <v>283500</v>
      </c>
      <c r="G37" s="31"/>
    </row>
    <row r="38" spans="1:7" ht="13.5" thickBot="1">
      <c r="A38" s="88"/>
      <c r="B38" s="101">
        <v>754</v>
      </c>
      <c r="C38" s="101">
        <v>75416</v>
      </c>
      <c r="D38" s="48" t="s">
        <v>34</v>
      </c>
      <c r="E38" s="41">
        <f>SUM(E37)</f>
        <v>800000</v>
      </c>
      <c r="F38" s="125">
        <f>SUM(F37)</f>
        <v>283500</v>
      </c>
      <c r="G38" s="62"/>
    </row>
    <row r="39" spans="1:7" ht="12.75">
      <c r="A39" s="132"/>
      <c r="B39" s="104"/>
      <c r="C39" s="104"/>
      <c r="D39" s="71"/>
      <c r="E39" s="30"/>
      <c r="F39" s="72"/>
      <c r="G39" s="126"/>
    </row>
    <row r="40" spans="1:7" ht="13.5" hidden="1" thickBot="1">
      <c r="A40" s="79" t="s">
        <v>73</v>
      </c>
      <c r="B40" s="103">
        <v>758</v>
      </c>
      <c r="C40" s="103">
        <v>75818</v>
      </c>
      <c r="D40" s="127" t="s">
        <v>74</v>
      </c>
      <c r="E40" s="22">
        <v>0</v>
      </c>
      <c r="F40" s="21">
        <v>0</v>
      </c>
      <c r="G40" s="124"/>
    </row>
    <row r="41" spans="1:7" ht="13.5" hidden="1" thickBot="1">
      <c r="A41" s="88"/>
      <c r="B41" s="101">
        <v>758</v>
      </c>
      <c r="C41" s="101">
        <v>75818</v>
      </c>
      <c r="D41" s="48" t="s">
        <v>34</v>
      </c>
      <c r="E41" s="41">
        <f>SUM(E40)</f>
        <v>0</v>
      </c>
      <c r="F41" s="125">
        <f>SUM(F40)</f>
        <v>0</v>
      </c>
      <c r="G41" s="62"/>
    </row>
    <row r="42" spans="1:7" ht="15" hidden="1">
      <c r="A42" s="86"/>
      <c r="B42" s="108"/>
      <c r="C42" s="108"/>
      <c r="D42" s="18"/>
      <c r="E42" s="30"/>
      <c r="F42" s="32"/>
      <c r="G42" s="25"/>
    </row>
    <row r="43" spans="1:7" ht="15">
      <c r="A43" s="79" t="s">
        <v>8</v>
      </c>
      <c r="B43" s="103">
        <v>801</v>
      </c>
      <c r="C43" s="103">
        <v>80101</v>
      </c>
      <c r="D43" s="3" t="s">
        <v>60</v>
      </c>
      <c r="E43" s="21">
        <v>1165000</v>
      </c>
      <c r="F43" s="21">
        <v>720000</v>
      </c>
      <c r="G43" s="33"/>
    </row>
    <row r="44" spans="1:7" ht="15">
      <c r="A44" s="79" t="s">
        <v>10</v>
      </c>
      <c r="B44" s="103">
        <v>801</v>
      </c>
      <c r="C44" s="103">
        <v>80101</v>
      </c>
      <c r="D44" s="3" t="s">
        <v>35</v>
      </c>
      <c r="E44" s="21">
        <v>5900000</v>
      </c>
      <c r="F44" s="21">
        <v>5900000</v>
      </c>
      <c r="G44" s="33"/>
    </row>
    <row r="45" spans="1:7" ht="15.75" thickBot="1">
      <c r="A45" s="83" t="s">
        <v>12</v>
      </c>
      <c r="B45" s="109">
        <v>801</v>
      </c>
      <c r="C45" s="109">
        <v>80101</v>
      </c>
      <c r="D45" s="61" t="s">
        <v>61</v>
      </c>
      <c r="E45" s="22">
        <v>833000</v>
      </c>
      <c r="F45" s="37">
        <v>307000</v>
      </c>
      <c r="G45" s="65"/>
    </row>
    <row r="46" spans="1:7" ht="13.5" thickBot="1">
      <c r="A46" s="88"/>
      <c r="B46" s="101">
        <v>801</v>
      </c>
      <c r="C46" s="101">
        <v>80101</v>
      </c>
      <c r="D46" s="48" t="s">
        <v>34</v>
      </c>
      <c r="E46" s="41">
        <f>SUM(E43:E45)</f>
        <v>7898000</v>
      </c>
      <c r="F46" s="41">
        <f>SUM(F43:F45)</f>
        <v>6927000</v>
      </c>
      <c r="G46" s="49"/>
    </row>
    <row r="47" spans="1:7" ht="15">
      <c r="A47" s="82"/>
      <c r="B47" s="105"/>
      <c r="C47" s="105"/>
      <c r="D47" s="10"/>
      <c r="E47" s="30"/>
      <c r="F47" s="30"/>
      <c r="G47" s="34"/>
    </row>
    <row r="48" spans="1:7" ht="15.75" thickBot="1">
      <c r="A48" s="84" t="s">
        <v>8</v>
      </c>
      <c r="B48" s="107">
        <v>801</v>
      </c>
      <c r="C48" s="107">
        <v>80104</v>
      </c>
      <c r="D48" s="9" t="s">
        <v>55</v>
      </c>
      <c r="E48" s="22">
        <v>950000</v>
      </c>
      <c r="F48" s="22">
        <v>648850</v>
      </c>
      <c r="G48" s="31"/>
    </row>
    <row r="49" spans="1:7" ht="15.75" thickBot="1">
      <c r="A49" s="80"/>
      <c r="B49" s="101">
        <v>801</v>
      </c>
      <c r="C49" s="101">
        <v>80104</v>
      </c>
      <c r="D49" s="48" t="s">
        <v>34</v>
      </c>
      <c r="E49" s="41">
        <f>SUM(E48)</f>
        <v>950000</v>
      </c>
      <c r="F49" s="41">
        <f>SUM(F48:F48)</f>
        <v>648850</v>
      </c>
      <c r="G49" s="49"/>
    </row>
    <row r="50" spans="1:7" ht="30.75" customHeight="1" hidden="1">
      <c r="A50" s="82"/>
      <c r="B50" s="105"/>
      <c r="C50" s="105"/>
      <c r="D50" s="10"/>
      <c r="E50" s="30">
        <v>3105000</v>
      </c>
      <c r="F50" s="30"/>
      <c r="G50" s="34"/>
    </row>
    <row r="51" spans="1:7" ht="15">
      <c r="A51" s="89"/>
      <c r="B51" s="109"/>
      <c r="C51" s="109"/>
      <c r="D51" s="11"/>
      <c r="E51" s="21"/>
      <c r="F51" s="37"/>
      <c r="G51" s="38"/>
    </row>
    <row r="52" spans="1:7" ht="15">
      <c r="A52" s="84" t="s">
        <v>8</v>
      </c>
      <c r="B52" s="107">
        <v>801</v>
      </c>
      <c r="C52" s="107">
        <v>80110</v>
      </c>
      <c r="D52" s="9" t="s">
        <v>62</v>
      </c>
      <c r="E52" s="21">
        <v>1551000</v>
      </c>
      <c r="F52" s="22">
        <v>1110000</v>
      </c>
      <c r="G52" s="31"/>
    </row>
    <row r="53" spans="1:7" ht="15.75" thickBot="1">
      <c r="A53" s="87" t="s">
        <v>10</v>
      </c>
      <c r="B53" s="110">
        <v>801</v>
      </c>
      <c r="C53" s="110">
        <v>80110</v>
      </c>
      <c r="D53" s="16" t="s">
        <v>63</v>
      </c>
      <c r="E53" s="22">
        <v>580000</v>
      </c>
      <c r="F53" s="35">
        <v>140000</v>
      </c>
      <c r="G53" s="36"/>
    </row>
    <row r="54" spans="1:7" ht="13.5" thickBot="1">
      <c r="A54" s="88"/>
      <c r="B54" s="101">
        <v>801</v>
      </c>
      <c r="C54" s="101">
        <v>80110</v>
      </c>
      <c r="D54" s="48" t="s">
        <v>34</v>
      </c>
      <c r="E54" s="41">
        <f>SUM(E52:E53)</f>
        <v>2131000</v>
      </c>
      <c r="F54" s="41">
        <f>SUM(F52:F53)</f>
        <v>1250000</v>
      </c>
      <c r="G54" s="49"/>
    </row>
    <row r="55" spans="1:7" ht="15">
      <c r="A55" s="82"/>
      <c r="B55" s="105"/>
      <c r="C55" s="105"/>
      <c r="D55" s="10"/>
      <c r="E55" s="30"/>
      <c r="F55" s="30"/>
      <c r="G55" s="34"/>
    </row>
    <row r="56" spans="1:7" ht="15.75" thickBot="1">
      <c r="A56" s="89" t="s">
        <v>8</v>
      </c>
      <c r="B56" s="109">
        <v>801</v>
      </c>
      <c r="C56" s="109">
        <v>80195</v>
      </c>
      <c r="D56" s="11" t="s">
        <v>23</v>
      </c>
      <c r="E56" s="22">
        <v>650000</v>
      </c>
      <c r="F56" s="37">
        <v>100000</v>
      </c>
      <c r="G56" s="38"/>
    </row>
    <row r="57" spans="1:7" ht="13.5" thickBot="1">
      <c r="A57" s="88"/>
      <c r="B57" s="101">
        <v>801</v>
      </c>
      <c r="C57" s="101">
        <v>80195</v>
      </c>
      <c r="D57" s="48" t="s">
        <v>34</v>
      </c>
      <c r="E57" s="41">
        <f>SUM(E56)</f>
        <v>650000</v>
      </c>
      <c r="F57" s="41">
        <f>SUM(F56)</f>
        <v>100000</v>
      </c>
      <c r="G57" s="49"/>
    </row>
    <row r="58" spans="1:7" ht="15">
      <c r="A58" s="86"/>
      <c r="B58" s="108"/>
      <c r="C58" s="108"/>
      <c r="D58" s="18"/>
      <c r="E58" s="30"/>
      <c r="F58" s="32"/>
      <c r="G58" s="25"/>
    </row>
    <row r="59" spans="1:7" ht="15.75" thickBot="1">
      <c r="A59" s="89" t="s">
        <v>8</v>
      </c>
      <c r="B59" s="109">
        <v>852</v>
      </c>
      <c r="C59" s="109">
        <v>85219</v>
      </c>
      <c r="D59" s="11" t="s">
        <v>24</v>
      </c>
      <c r="E59" s="22">
        <v>25000</v>
      </c>
      <c r="F59" s="37">
        <v>25000</v>
      </c>
      <c r="G59" s="38"/>
    </row>
    <row r="60" spans="1:7" ht="13.5" thickBot="1">
      <c r="A60" s="88"/>
      <c r="B60" s="101">
        <v>852</v>
      </c>
      <c r="C60" s="101">
        <v>85219</v>
      </c>
      <c r="D60" s="48" t="s">
        <v>34</v>
      </c>
      <c r="E60" s="41">
        <f>SUM(E59)</f>
        <v>25000</v>
      </c>
      <c r="F60" s="41">
        <f>SUM(F59)</f>
        <v>25000</v>
      </c>
      <c r="G60" s="49"/>
    </row>
    <row r="61" spans="1:7" ht="15">
      <c r="A61" s="89"/>
      <c r="B61" s="109"/>
      <c r="C61" s="109"/>
      <c r="D61" s="11"/>
      <c r="E61" s="30"/>
      <c r="F61" s="37"/>
      <c r="G61" s="38"/>
    </row>
    <row r="62" spans="1:7" ht="13.5" thickBot="1">
      <c r="A62" s="66" t="s">
        <v>8</v>
      </c>
      <c r="B62" s="74">
        <v>852</v>
      </c>
      <c r="C62" s="74">
        <v>85220</v>
      </c>
      <c r="D62" s="6" t="s">
        <v>9</v>
      </c>
      <c r="E62" s="22">
        <v>160000</v>
      </c>
      <c r="F62" s="22">
        <v>160000</v>
      </c>
      <c r="G62" s="24"/>
    </row>
    <row r="63" spans="1:7" ht="13.5" thickBot="1">
      <c r="A63" s="88"/>
      <c r="B63" s="101">
        <v>852</v>
      </c>
      <c r="C63" s="101">
        <v>85220</v>
      </c>
      <c r="D63" s="48" t="s">
        <v>34</v>
      </c>
      <c r="E63" s="41">
        <f>SUM(E62)</f>
        <v>160000</v>
      </c>
      <c r="F63" s="41">
        <f>SUM(F62)</f>
        <v>160000</v>
      </c>
      <c r="G63" s="49"/>
    </row>
    <row r="64" spans="1:7" ht="15">
      <c r="A64" s="78"/>
      <c r="B64" s="102"/>
      <c r="C64" s="102"/>
      <c r="D64" s="15"/>
      <c r="E64" s="30"/>
      <c r="F64" s="26"/>
      <c r="G64" s="25"/>
    </row>
    <row r="65" spans="1:7" ht="13.5" thickBot="1">
      <c r="A65" s="66" t="s">
        <v>8</v>
      </c>
      <c r="B65" s="74">
        <v>853</v>
      </c>
      <c r="C65" s="74">
        <v>85305</v>
      </c>
      <c r="D65" s="6" t="s">
        <v>56</v>
      </c>
      <c r="E65" s="22">
        <v>200000</v>
      </c>
      <c r="F65" s="22">
        <v>89700</v>
      </c>
      <c r="G65" s="24"/>
    </row>
    <row r="66" spans="1:7" ht="13.5" thickBot="1">
      <c r="A66" s="90"/>
      <c r="B66" s="101">
        <v>853</v>
      </c>
      <c r="C66" s="101">
        <v>85305</v>
      </c>
      <c r="D66" s="53" t="s">
        <v>34</v>
      </c>
      <c r="E66" s="41">
        <f>SUM(E65)</f>
        <v>200000</v>
      </c>
      <c r="F66" s="41">
        <f>SUM(F65)</f>
        <v>89700</v>
      </c>
      <c r="G66" s="49"/>
    </row>
    <row r="67" spans="1:7" ht="15">
      <c r="A67" s="78"/>
      <c r="B67" s="102"/>
      <c r="C67" s="102"/>
      <c r="D67" s="15"/>
      <c r="E67" s="30"/>
      <c r="F67" s="26"/>
      <c r="G67" s="25"/>
    </row>
    <row r="68" spans="1:7" ht="13.5" thickBot="1">
      <c r="A68" s="66" t="s">
        <v>8</v>
      </c>
      <c r="B68" s="74">
        <v>900</v>
      </c>
      <c r="C68" s="74">
        <v>90001</v>
      </c>
      <c r="D68" s="6" t="s">
        <v>66</v>
      </c>
      <c r="E68" s="22">
        <v>118748000</v>
      </c>
      <c r="F68" s="22">
        <v>32564600</v>
      </c>
      <c r="G68" s="24"/>
    </row>
    <row r="69" spans="1:7" ht="13.5" thickBot="1">
      <c r="A69" s="90"/>
      <c r="B69" s="101">
        <v>900</v>
      </c>
      <c r="C69" s="101">
        <v>90001</v>
      </c>
      <c r="D69" s="53" t="s">
        <v>34</v>
      </c>
      <c r="E69" s="41">
        <f>SUM(E68)</f>
        <v>118748000</v>
      </c>
      <c r="F69" s="41">
        <f>SUM(F68)</f>
        <v>32564600</v>
      </c>
      <c r="G69" s="49"/>
    </row>
    <row r="70" spans="1:7" ht="15">
      <c r="A70" s="91"/>
      <c r="B70" s="102"/>
      <c r="C70" s="102"/>
      <c r="D70" s="75"/>
      <c r="E70" s="30"/>
      <c r="F70" s="76"/>
      <c r="G70" s="25"/>
    </row>
    <row r="71" spans="1:7" ht="12.75">
      <c r="A71" s="92" t="s">
        <v>8</v>
      </c>
      <c r="B71" s="107">
        <v>900</v>
      </c>
      <c r="C71" s="107">
        <v>90002</v>
      </c>
      <c r="D71" s="9" t="s">
        <v>57</v>
      </c>
      <c r="E71" s="21">
        <v>4000000</v>
      </c>
      <c r="F71" s="22">
        <v>671000</v>
      </c>
      <c r="G71" s="22"/>
    </row>
    <row r="72" spans="1:7" ht="13.5" thickBot="1">
      <c r="A72" s="87" t="s">
        <v>10</v>
      </c>
      <c r="B72" s="110">
        <v>900</v>
      </c>
      <c r="C72" s="110">
        <v>90002</v>
      </c>
      <c r="D72" s="63" t="s">
        <v>58</v>
      </c>
      <c r="E72" s="22">
        <v>40000</v>
      </c>
      <c r="F72" s="35">
        <v>40000</v>
      </c>
      <c r="G72" s="35"/>
    </row>
    <row r="73" spans="1:7" ht="13.5" thickBot="1">
      <c r="A73" s="93"/>
      <c r="B73" s="111">
        <v>900</v>
      </c>
      <c r="C73" s="111">
        <v>90002</v>
      </c>
      <c r="D73" s="54" t="s">
        <v>34</v>
      </c>
      <c r="E73" s="41">
        <f>SUM(E71:E72)</f>
        <v>4040000</v>
      </c>
      <c r="F73" s="51">
        <f>SUM(F71:F72)</f>
        <v>711000</v>
      </c>
      <c r="G73" s="51"/>
    </row>
    <row r="74" spans="1:7" ht="15">
      <c r="A74" s="94"/>
      <c r="B74" s="102"/>
      <c r="C74" s="102"/>
      <c r="D74" s="15"/>
      <c r="E74" s="32"/>
      <c r="F74" s="26"/>
      <c r="G74" s="25"/>
    </row>
    <row r="75" spans="1:7" ht="36.75" thickBot="1">
      <c r="A75" s="95" t="s">
        <v>8</v>
      </c>
      <c r="B75" s="106">
        <v>900</v>
      </c>
      <c r="C75" s="106">
        <v>90004</v>
      </c>
      <c r="D75" s="14" t="s">
        <v>25</v>
      </c>
      <c r="E75" s="35">
        <v>4250000</v>
      </c>
      <c r="F75" s="28">
        <f>638000+5860</f>
        <v>643860</v>
      </c>
      <c r="G75" s="115" t="s">
        <v>65</v>
      </c>
    </row>
    <row r="76" spans="1:7" ht="13.5" thickBot="1">
      <c r="A76" s="96"/>
      <c r="B76" s="101">
        <v>900</v>
      </c>
      <c r="C76" s="101">
        <v>90004</v>
      </c>
      <c r="D76" s="55" t="s">
        <v>34</v>
      </c>
      <c r="E76" s="41">
        <f>SUM(E75)</f>
        <v>4250000</v>
      </c>
      <c r="F76" s="41">
        <f>SUM(F75)</f>
        <v>643860</v>
      </c>
      <c r="G76" s="49"/>
    </row>
    <row r="77" spans="1:7" ht="12.75">
      <c r="A77" s="97"/>
      <c r="B77" s="112"/>
      <c r="C77" s="112"/>
      <c r="D77" s="7"/>
      <c r="E77" s="30"/>
      <c r="F77" s="30"/>
      <c r="G77" s="29"/>
    </row>
    <row r="78" spans="1:7" ht="25.5">
      <c r="A78" s="77" t="s">
        <v>8</v>
      </c>
      <c r="B78" s="99">
        <v>900</v>
      </c>
      <c r="C78" s="99">
        <v>90015</v>
      </c>
      <c r="D78" s="2" t="s">
        <v>59</v>
      </c>
      <c r="E78" s="21">
        <v>3000000</v>
      </c>
      <c r="F78" s="21">
        <v>80000</v>
      </c>
      <c r="G78" s="23"/>
    </row>
    <row r="79" spans="1:7" ht="13.5" thickBot="1">
      <c r="A79" s="131" t="s">
        <v>10</v>
      </c>
      <c r="B79" s="128">
        <v>900</v>
      </c>
      <c r="C79" s="128">
        <v>90015</v>
      </c>
      <c r="D79" s="129" t="s">
        <v>75</v>
      </c>
      <c r="E79" s="22">
        <v>22000</v>
      </c>
      <c r="F79" s="37">
        <v>22000</v>
      </c>
      <c r="G79" s="130"/>
    </row>
    <row r="80" spans="1:7" ht="13.5" thickBot="1">
      <c r="A80" s="96"/>
      <c r="B80" s="101">
        <v>900</v>
      </c>
      <c r="C80" s="101">
        <v>90015</v>
      </c>
      <c r="D80" s="48" t="s">
        <v>34</v>
      </c>
      <c r="E80" s="41">
        <f>SUM(E78:E79)</f>
        <v>3022000</v>
      </c>
      <c r="F80" s="41">
        <f>SUM(F78,F79)</f>
        <v>102000</v>
      </c>
      <c r="G80" s="49"/>
    </row>
    <row r="81" spans="1:7" ht="12.75">
      <c r="A81" s="97"/>
      <c r="B81" s="112"/>
      <c r="C81" s="112"/>
      <c r="D81" s="7"/>
      <c r="E81" s="30"/>
      <c r="F81" s="30"/>
      <c r="G81" s="29"/>
    </row>
    <row r="82" spans="1:7" ht="13.5" thickBot="1">
      <c r="A82" s="66" t="s">
        <v>8</v>
      </c>
      <c r="B82" s="74">
        <v>921</v>
      </c>
      <c r="C82" s="74">
        <v>92109</v>
      </c>
      <c r="D82" s="6" t="s">
        <v>26</v>
      </c>
      <c r="E82" s="22">
        <v>550000</v>
      </c>
      <c r="F82" s="22">
        <v>55000</v>
      </c>
      <c r="G82" s="24"/>
    </row>
    <row r="83" spans="1:7" ht="13.5" thickBot="1">
      <c r="A83" s="96"/>
      <c r="B83" s="101">
        <v>921</v>
      </c>
      <c r="C83" s="101">
        <v>92109</v>
      </c>
      <c r="D83" s="48" t="s">
        <v>34</v>
      </c>
      <c r="E83" s="41">
        <f>SUM(E82)</f>
        <v>550000</v>
      </c>
      <c r="F83" s="41">
        <f>SUM(F82)</f>
        <v>55000</v>
      </c>
      <c r="G83" s="49"/>
    </row>
    <row r="84" spans="1:7" ht="12.75">
      <c r="A84" s="91"/>
      <c r="B84" s="113"/>
      <c r="C84" s="113"/>
      <c r="D84" s="68"/>
      <c r="E84" s="30"/>
      <c r="F84" s="32"/>
      <c r="G84" s="27"/>
    </row>
    <row r="85" spans="1:7" ht="13.5" thickBot="1">
      <c r="A85" s="98" t="s">
        <v>8</v>
      </c>
      <c r="B85" s="114">
        <v>921</v>
      </c>
      <c r="C85" s="114">
        <v>92116</v>
      </c>
      <c r="D85" s="17" t="s">
        <v>27</v>
      </c>
      <c r="E85" s="22">
        <v>350000</v>
      </c>
      <c r="F85" s="22">
        <v>35000</v>
      </c>
      <c r="G85" s="39"/>
    </row>
    <row r="86" spans="1:7" ht="13.5" thickBot="1">
      <c r="A86" s="96"/>
      <c r="B86" s="101">
        <v>921</v>
      </c>
      <c r="C86" s="101">
        <v>92116</v>
      </c>
      <c r="D86" s="48" t="s">
        <v>34</v>
      </c>
      <c r="E86" s="41">
        <f>SUM(E85)</f>
        <v>350000</v>
      </c>
      <c r="F86" s="41">
        <f>SUM(F85)</f>
        <v>35000</v>
      </c>
      <c r="G86" s="49"/>
    </row>
    <row r="87" spans="1:7" ht="12.75">
      <c r="A87" s="97"/>
      <c r="B87" s="112"/>
      <c r="C87" s="112"/>
      <c r="D87" s="7"/>
      <c r="E87" s="30"/>
      <c r="F87" s="30"/>
      <c r="G87" s="29"/>
    </row>
    <row r="88" spans="1:7" ht="13.5" thickBot="1">
      <c r="A88" s="66" t="s">
        <v>8</v>
      </c>
      <c r="B88" s="74">
        <v>921</v>
      </c>
      <c r="C88" s="74">
        <v>92120</v>
      </c>
      <c r="D88" s="6" t="s">
        <v>68</v>
      </c>
      <c r="E88" s="22">
        <v>200000</v>
      </c>
      <c r="F88" s="22">
        <f>12032+37300</f>
        <v>49332</v>
      </c>
      <c r="G88" s="24"/>
    </row>
    <row r="89" spans="1:7" ht="13.5" thickBot="1">
      <c r="A89" s="96"/>
      <c r="B89" s="101">
        <f>SUM(B88)</f>
        <v>921</v>
      </c>
      <c r="C89" s="101">
        <f>SUM(C88)</f>
        <v>92120</v>
      </c>
      <c r="D89" s="48" t="s">
        <v>34</v>
      </c>
      <c r="E89" s="41">
        <f>SUM(E88)</f>
        <v>200000</v>
      </c>
      <c r="F89" s="41">
        <f>SUM(F88)</f>
        <v>49332</v>
      </c>
      <c r="G89" s="49"/>
    </row>
    <row r="90" spans="1:7" ht="12.75">
      <c r="A90" s="97"/>
      <c r="B90" s="112"/>
      <c r="C90" s="112"/>
      <c r="D90" s="7"/>
      <c r="E90" s="30"/>
      <c r="F90" s="30"/>
      <c r="G90" s="29"/>
    </row>
    <row r="91" spans="1:7" ht="13.5" thickBot="1">
      <c r="A91" s="77" t="s">
        <v>8</v>
      </c>
      <c r="B91" s="99">
        <v>926</v>
      </c>
      <c r="C91" s="99">
        <v>92695</v>
      </c>
      <c r="D91" s="1" t="s">
        <v>28</v>
      </c>
      <c r="E91" s="22">
        <v>8000000</v>
      </c>
      <c r="F91" s="21">
        <v>320000</v>
      </c>
      <c r="G91" s="23"/>
    </row>
    <row r="92" spans="1:7" ht="13.5" thickBot="1">
      <c r="A92" s="93"/>
      <c r="B92" s="111">
        <v>926</v>
      </c>
      <c r="C92" s="111">
        <v>92695</v>
      </c>
      <c r="D92" s="50" t="s">
        <v>34</v>
      </c>
      <c r="E92" s="41">
        <f>SUM(E91)</f>
        <v>8000000</v>
      </c>
      <c r="F92" s="51">
        <f>SUM(F91:F91)</f>
        <v>320000</v>
      </c>
      <c r="G92" s="52"/>
    </row>
    <row r="93" spans="1:7" ht="13.5" thickBot="1">
      <c r="A93" s="43"/>
      <c r="B93" s="43"/>
      <c r="C93" s="43"/>
      <c r="D93" s="43"/>
      <c r="E93" s="30"/>
      <c r="F93" s="37"/>
      <c r="G93" s="42"/>
    </row>
    <row r="94" spans="1:7" ht="17.25" thickBot="1" thickTop="1">
      <c r="A94" s="46" t="s">
        <v>38</v>
      </c>
      <c r="B94" s="44"/>
      <c r="C94" s="44"/>
      <c r="D94" s="44"/>
      <c r="E94" s="45">
        <f>E92+E89+E86+E83+E80+E76+E73+E69+E66+E63+E60+E57+E54+E49+E46+E41+E38+E35+E29+E23+E20</f>
        <v>177239150</v>
      </c>
      <c r="F94" s="45">
        <f>F92+F89+F86+F83+F80+F76+F73+F69+F66+F63+F60+F57+F54+F49+F46+F41+F38+F35+F29+F23+F20</f>
        <v>55836502</v>
      </c>
      <c r="G94" s="47"/>
    </row>
    <row r="95" spans="1:7" ht="13.5" thickTop="1">
      <c r="A95" s="12"/>
      <c r="B95" s="12"/>
      <c r="C95" s="12"/>
      <c r="D95" s="12"/>
      <c r="E95" s="12"/>
      <c r="F95" s="13"/>
      <c r="G95" s="12"/>
    </row>
    <row r="96" spans="1:7" ht="12.75">
      <c r="A96" s="12"/>
      <c r="B96" s="12"/>
      <c r="C96" s="12"/>
      <c r="D96" s="12"/>
      <c r="E96" s="12"/>
      <c r="F96" s="13"/>
      <c r="G96" s="12"/>
    </row>
    <row r="97" spans="1:7" ht="12.75">
      <c r="A97" s="12"/>
      <c r="B97" s="12"/>
      <c r="C97" s="12"/>
      <c r="D97" s="12"/>
      <c r="E97" s="12"/>
      <c r="F97" s="13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</sheetData>
  <mergeCells count="12">
    <mergeCell ref="E1:G1"/>
    <mergeCell ref="F4:G4"/>
    <mergeCell ref="F3:G3"/>
    <mergeCell ref="A2:D2"/>
    <mergeCell ref="A3:D3"/>
    <mergeCell ref="E2:G2"/>
    <mergeCell ref="A5:G5"/>
    <mergeCell ref="A6:A7"/>
    <mergeCell ref="G6:G7"/>
    <mergeCell ref="D6:D7"/>
    <mergeCell ref="C6:C7"/>
    <mergeCell ref="B6:B7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84" r:id="rId1"/>
  <rowBreaks count="2" manualBreakCount="2">
    <brk id="35" max="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C1">
      <selection activeCell="L6" sqref="L6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8.7109375" style="0" customWidth="1"/>
    <col min="4" max="4" width="37.7109375" style="0" customWidth="1"/>
    <col min="5" max="5" width="11.8515625" style="0" customWidth="1"/>
    <col min="6" max="6" width="12.00390625" style="0" customWidth="1"/>
    <col min="7" max="7" width="10.57421875" style="0" customWidth="1"/>
    <col min="8" max="9" width="10.7109375" style="0" customWidth="1"/>
    <col min="10" max="10" width="12.00390625" style="0" customWidth="1"/>
    <col min="11" max="11" width="8.421875" style="0" customWidth="1"/>
    <col min="12" max="12" width="13.421875" style="0" customWidth="1"/>
  </cols>
  <sheetData>
    <row r="1" spans="1:12" ht="15.75">
      <c r="A1" s="155" t="s">
        <v>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5.75" customHeight="1">
      <c r="A4" s="157" t="s">
        <v>0</v>
      </c>
      <c r="B4" s="157" t="s">
        <v>1</v>
      </c>
      <c r="C4" s="157" t="s">
        <v>2</v>
      </c>
      <c r="D4" s="158" t="s">
        <v>31</v>
      </c>
      <c r="E4" s="19"/>
      <c r="F4" s="158" t="s">
        <v>41</v>
      </c>
      <c r="G4" s="157" t="s">
        <v>4</v>
      </c>
      <c r="H4" s="157"/>
      <c r="I4" s="157"/>
      <c r="J4" s="40"/>
      <c r="K4" s="40"/>
      <c r="L4" s="157" t="s">
        <v>5</v>
      </c>
    </row>
    <row r="5" spans="1:12" ht="38.25">
      <c r="A5" s="157"/>
      <c r="B5" s="157"/>
      <c r="C5" s="157"/>
      <c r="D5" s="158"/>
      <c r="E5" s="20" t="s">
        <v>40</v>
      </c>
      <c r="F5" s="158"/>
      <c r="G5" s="4" t="s">
        <v>6</v>
      </c>
      <c r="H5" s="4" t="s">
        <v>39</v>
      </c>
      <c r="I5" s="5" t="s">
        <v>7</v>
      </c>
      <c r="J5" s="20" t="s">
        <v>36</v>
      </c>
      <c r="K5" s="20" t="s">
        <v>37</v>
      </c>
      <c r="L5" s="157"/>
    </row>
    <row r="6" spans="1:12" ht="45">
      <c r="A6" s="1" t="s">
        <v>8</v>
      </c>
      <c r="B6" s="1">
        <v>700</v>
      </c>
      <c r="C6" s="1">
        <v>70021</v>
      </c>
      <c r="D6" s="2" t="s">
        <v>32</v>
      </c>
      <c r="E6" s="23">
        <v>0</v>
      </c>
      <c r="F6" s="23">
        <v>30000</v>
      </c>
      <c r="G6" s="23">
        <v>30000</v>
      </c>
      <c r="H6" s="23">
        <v>0</v>
      </c>
      <c r="I6" s="23">
        <v>0</v>
      </c>
      <c r="J6" s="23">
        <v>0</v>
      </c>
      <c r="K6" s="57">
        <f>(J6/F6)*100</f>
        <v>0</v>
      </c>
      <c r="L6" s="56" t="s">
        <v>33</v>
      </c>
    </row>
  </sheetData>
  <mergeCells count="9">
    <mergeCell ref="A1:L1"/>
    <mergeCell ref="A3:L3"/>
    <mergeCell ref="A4:A5"/>
    <mergeCell ref="B4:B5"/>
    <mergeCell ref="C4:C5"/>
    <mergeCell ref="D4:D5"/>
    <mergeCell ref="F4:F5"/>
    <mergeCell ref="G4:I4"/>
    <mergeCell ref="L4:L5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88" r:id="rId1"/>
  <headerFooter alignWithMargins="0"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2006-02-14T10:08:38Z</cp:lastPrinted>
  <dcterms:created xsi:type="dcterms:W3CDTF">2005-04-14T11:36:10Z</dcterms:created>
  <dcterms:modified xsi:type="dcterms:W3CDTF">2006-02-14T10:09:44Z</dcterms:modified>
  <cp:category/>
  <cp:version/>
  <cp:contentType/>
  <cp:contentStatus/>
</cp:coreProperties>
</file>