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'Arkusz1'!$A$1:$G$321</definedName>
  </definedNames>
  <calcPr fullCalcOnLoad="1"/>
</workbook>
</file>

<file path=xl/sharedStrings.xml><?xml version="1.0" encoding="utf-8"?>
<sst xmlns="http://schemas.openxmlformats.org/spreadsheetml/2006/main" count="246" uniqueCount="121">
  <si>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</si>
  <si>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</si>
  <si>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</si>
  <si>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</si>
  <si>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</si>
  <si>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</si>
  <si>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</si>
  <si>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</si>
  <si>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</si>
  <si>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</si>
  <si>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</si>
  <si>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</si>
  <si>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w tym: zakup towarów i usług</t>
  </si>
  <si>
    <t>Drogi publiczne gminne</t>
  </si>
  <si>
    <t>w tym: zakupy towarów i usług</t>
  </si>
  <si>
    <t>Gospodarka mieszkaniowa</t>
  </si>
  <si>
    <t>Zakłady gosp.mieszkaniowej</t>
  </si>
  <si>
    <t>w tym : zakupy towarów i usług</t>
  </si>
  <si>
    <t>wydatki majątkowe</t>
  </si>
  <si>
    <t>gosp.gruntami i nieruchomościami</t>
  </si>
  <si>
    <t>wydatki  bieżące</t>
  </si>
  <si>
    <t>pozostała działalność</t>
  </si>
  <si>
    <t>Działalność usługowa</t>
  </si>
  <si>
    <t>plany zagosp.przestrzennego</t>
  </si>
  <si>
    <t>w tym: zakupy towarów i uslug</t>
  </si>
  <si>
    <t>Administracja publiczna</t>
  </si>
  <si>
    <t>urzędy wojewódzkie</t>
  </si>
  <si>
    <t>w tym: wynagrodzenia i pochodne od wynagrodzeń</t>
  </si>
  <si>
    <t>rada miasta</t>
  </si>
  <si>
    <t>w tym: inne świadczenia na rzecz osób fiz.</t>
  </si>
  <si>
    <t>zakupy towarów i usług</t>
  </si>
  <si>
    <t>urząd miasta</t>
  </si>
  <si>
    <t>w tym: inne wydatki związane z funkcj. jst</t>
  </si>
  <si>
    <t>zakupy  towarów i usług</t>
  </si>
  <si>
    <t>Urzędy naczelnych organów władzy państ.,kontroli i ochrony prawa oraz sądownictwa</t>
  </si>
  <si>
    <t>urzędy naczelnych org.władzy państ.,kontroli ...</t>
  </si>
  <si>
    <t>komendy powiatowe Policji</t>
  </si>
  <si>
    <t>w tym:  dotacje</t>
  </si>
  <si>
    <t>obrona cywilna</t>
  </si>
  <si>
    <t>Straż Miejska</t>
  </si>
  <si>
    <t>zakupy towarów  i usług</t>
  </si>
  <si>
    <t>Bezpieczeństwo publiczne i ochrona p.poż.</t>
  </si>
  <si>
    <t>Obsługa długu publicznego</t>
  </si>
  <si>
    <t>obsługa papierów wart., kredytów i pożyczek jst</t>
  </si>
  <si>
    <t xml:space="preserve">wydatki na obsługę długu </t>
  </si>
  <si>
    <t>Różne rozliczenia</t>
  </si>
  <si>
    <t>rezerwy ogólne i celowe</t>
  </si>
  <si>
    <t>rezerwa celowa</t>
  </si>
  <si>
    <t>Oświata i wychowanie</t>
  </si>
  <si>
    <t>szkoły podstawowe</t>
  </si>
  <si>
    <t>w tym: dotacje</t>
  </si>
  <si>
    <t>gimnazja</t>
  </si>
  <si>
    <t>Ochrona zdrowia</t>
  </si>
  <si>
    <t>przeciwdziałanie alkoholizmowi</t>
  </si>
  <si>
    <t>domy pomocy społecznej</t>
  </si>
  <si>
    <t>żłobki</t>
  </si>
  <si>
    <t>w tym: świadczenia na rzecz osób  fizycznych</t>
  </si>
  <si>
    <t>dodatki mieszkaniowe</t>
  </si>
  <si>
    <t>w tym: świadczenia na rzecz osób fizycznych</t>
  </si>
  <si>
    <t>zasiłki rodzinne,pielęgnacyjne i wychowawcze</t>
  </si>
  <si>
    <t>ośrodki pomocy społecznej</t>
  </si>
  <si>
    <t xml:space="preserve">wydatki bieżące </t>
  </si>
  <si>
    <t>usługi opiekuńcze i specjalistyczne usługi opiekuń.</t>
  </si>
  <si>
    <t xml:space="preserve">Edukacyjna opieka wychowawcza 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</si>
  <si>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</si>
  <si>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</si>
  <si>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</si>
  <si>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</si>
  <si>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</si>
  <si>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</si>
  <si>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</si>
  <si>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</si>
  <si>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</si>
  <si>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</si>
  <si>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</si>
  <si>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</si>
  <si>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</si>
  <si>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 a z e m      w y d a t k i</t>
  </si>
  <si>
    <t>Zał. Nr 3</t>
  </si>
  <si>
    <t>w tym:zakupy towarów i usług</t>
  </si>
  <si>
    <t>rozliczenia z tyt. poręczeń i gwarancji .....</t>
  </si>
  <si>
    <t>wydatki  na poręczenie</t>
  </si>
  <si>
    <t>składki na ubezpieczenia zdrowotne....</t>
  </si>
  <si>
    <t>zasiłki i pomoc w naturze oraz składki na ubezp. Społeczne</t>
  </si>
  <si>
    <t>różne jednostki obsługi gosp. mieszkaniowej</t>
  </si>
  <si>
    <t xml:space="preserve">           dotacje</t>
  </si>
  <si>
    <t>cmentarze</t>
  </si>
  <si>
    <t>opracowania geodez. i kartograficzne</t>
  </si>
  <si>
    <t>Wykonanie</t>
  </si>
  <si>
    <t xml:space="preserve"> Wyk.</t>
  </si>
  <si>
    <t xml:space="preserve"> %</t>
  </si>
  <si>
    <t>dowożenie uczniów do szkół</t>
  </si>
  <si>
    <t>dokształcanie i doskonalenie nauczycieli</t>
  </si>
  <si>
    <t>* wydatki bieżące</t>
  </si>
  <si>
    <t>* świadczenia społeczne</t>
  </si>
  <si>
    <t>w tym: wynagrodzenia i pochodne od wynagr.</t>
  </si>
  <si>
    <t>w tym dotacje</t>
  </si>
  <si>
    <t>zespoły obsługi ekonomicz. - administr. szkół</t>
  </si>
  <si>
    <t>Wydatki budżetowe  na  2004  rok</t>
  </si>
  <si>
    <t>01.01. 2004 r.</t>
  </si>
  <si>
    <t>w tym: wynagrodzenia i pochodne</t>
  </si>
  <si>
    <t>Usuwanie skutków klęsk żywiołowych</t>
  </si>
  <si>
    <t>rezerwa ogólna</t>
  </si>
  <si>
    <t>w tym: wydatki bieżące</t>
  </si>
  <si>
    <t>na poręczenie rozliczeń z NFOŚiGW z tyt. ISPA</t>
  </si>
  <si>
    <t>poręczenie dla BCK</t>
  </si>
  <si>
    <t>przedszkola</t>
  </si>
  <si>
    <t>w tym:dotacje</t>
  </si>
  <si>
    <t>dotacja dla przedszkoli</t>
  </si>
  <si>
    <t>Pozostałe zadania z zakresie polityki społecznej</t>
  </si>
  <si>
    <t>Pomoc społeczna</t>
  </si>
  <si>
    <t>służba ochrony zabytków</t>
  </si>
  <si>
    <t>gospodarstwo pomocnicze</t>
  </si>
  <si>
    <t>w tym: dotacja</t>
  </si>
  <si>
    <t>Wybory do Parlamentu Europejskiego</t>
  </si>
  <si>
    <t>w tym: inne świadczenia na rzecz osób fizycz.</t>
  </si>
  <si>
    <t>świadczenia rodzinne oraz składki na ubezpieczenie emerytalne i rentowe z ubezpieczenia społecznego</t>
  </si>
  <si>
    <t>świadczenia społeczne</t>
  </si>
  <si>
    <t>31.12. 2004 r.</t>
  </si>
  <si>
    <t>31.12.2004 r.</t>
  </si>
  <si>
    <t>komendy powiatowe Państwowej Straży Pożarnej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</si>
</sst>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43" fontId="2" fillId="0" borderId="15" xfId="15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43" fontId="1" fillId="0" borderId="18" xfId="15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43" fontId="1" fillId="0" borderId="1" xfId="15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 horizontal="right"/>
    </xf>
    <xf numFmtId="43" fontId="1" fillId="0" borderId="22" xfId="15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3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164" fontId="1" fillId="0" borderId="22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0" fontId="1" fillId="0" borderId="24" xfId="0" applyFont="1" applyBorder="1" applyAlignment="1">
      <alignment/>
    </xf>
    <xf numFmtId="43" fontId="2" fillId="0" borderId="18" xfId="15" applyNumberFormat="1" applyFont="1" applyBorder="1" applyAlignment="1">
      <alignment horizontal="right"/>
    </xf>
    <xf numFmtId="43" fontId="2" fillId="0" borderId="22" xfId="15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2" fillId="0" borderId="27" xfId="15" applyNumberFormat="1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43" fontId="1" fillId="0" borderId="25" xfId="15" applyNumberFormat="1" applyFont="1" applyBorder="1" applyAlignment="1">
      <alignment horizontal="right"/>
    </xf>
    <xf numFmtId="16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top"/>
    </xf>
    <xf numFmtId="0" fontId="1" fillId="0" borderId="20" xfId="0" applyFont="1" applyBorder="1" applyAlignment="1">
      <alignment vertical="center"/>
    </xf>
    <xf numFmtId="43" fontId="1" fillId="0" borderId="28" xfId="15" applyNumberFormat="1" applyFont="1" applyBorder="1" applyAlignment="1">
      <alignment horizontal="right"/>
    </xf>
    <xf numFmtId="43" fontId="1" fillId="0" borderId="15" xfId="15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0" xfId="0" applyNumberFormat="1" applyBorder="1" applyAlignment="1">
      <alignment/>
    </xf>
    <xf numFmtId="43" fontId="2" fillId="0" borderId="24" xfId="15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 vertical="center"/>
    </xf>
    <xf numFmtId="164" fontId="1" fillId="0" borderId="27" xfId="0" applyNumberFormat="1" applyFont="1" applyBorder="1" applyAlignment="1">
      <alignment/>
    </xf>
    <xf numFmtId="43" fontId="1" fillId="0" borderId="27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zoomScale="75" zoomScaleNormal="75" workbookViewId="0" topLeftCell="B236">
      <selection activeCell="D252" sqref="D252"/>
    </sheetView>
  </sheetViews>
  <sheetFormatPr defaultColWidth="9.00390625" defaultRowHeight="12.75"/>
  <cols>
    <col min="3" max="3" width="53.625" style="0" customWidth="1"/>
    <col min="4" max="4" width="21.75390625" style="0" customWidth="1"/>
    <col min="5" max="5" width="19.75390625" style="0" customWidth="1"/>
    <col min="6" max="6" width="19.875" style="0" customWidth="1"/>
    <col min="7" max="7" width="13.00390625" style="0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8" ht="15.75">
      <c r="A2" s="2"/>
      <c r="B2" s="2"/>
      <c r="C2" s="2"/>
      <c r="D2" s="3" t="s">
        <v>2</v>
      </c>
      <c r="E2" s="2"/>
      <c r="F2" s="2"/>
      <c r="G2" s="3" t="s">
        <v>78</v>
      </c>
      <c r="H2" t="s">
        <v>2</v>
      </c>
    </row>
    <row r="3" spans="1:7" ht="15">
      <c r="A3" s="2"/>
      <c r="B3" s="2"/>
      <c r="C3" s="2"/>
      <c r="D3" s="2"/>
      <c r="E3" s="2"/>
      <c r="F3" s="2"/>
      <c r="G3" s="2"/>
    </row>
    <row r="4" spans="1:7" ht="15.75">
      <c r="A4" s="2"/>
      <c r="B4" s="4"/>
      <c r="C4" s="4" t="s">
        <v>98</v>
      </c>
      <c r="D4" s="4"/>
      <c r="E4" s="4"/>
      <c r="F4" s="4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8" ht="15.75" thickBot="1">
      <c r="A7" s="2"/>
      <c r="B7" s="2"/>
      <c r="C7" s="2"/>
      <c r="D7" s="5" t="s">
        <v>2</v>
      </c>
      <c r="E7" s="2"/>
      <c r="F7" s="2"/>
      <c r="G7" s="2"/>
      <c r="H7" t="s">
        <v>2</v>
      </c>
    </row>
    <row r="8" spans="1:7" ht="15">
      <c r="A8" s="2"/>
      <c r="B8" s="6"/>
      <c r="C8" s="7"/>
      <c r="D8" s="8"/>
      <c r="E8" s="8"/>
      <c r="F8" s="8"/>
      <c r="G8" s="8"/>
    </row>
    <row r="9" spans="1:7" ht="15.75">
      <c r="A9" s="2"/>
      <c r="B9" s="9" t="s">
        <v>0</v>
      </c>
      <c r="C9" s="10" t="s">
        <v>3</v>
      </c>
      <c r="D9" s="11" t="s">
        <v>4</v>
      </c>
      <c r="E9" s="11" t="s">
        <v>4</v>
      </c>
      <c r="F9" s="11" t="s">
        <v>88</v>
      </c>
      <c r="G9" s="11" t="s">
        <v>90</v>
      </c>
    </row>
    <row r="10" spans="1:7" ht="15.75">
      <c r="A10" s="2"/>
      <c r="B10" s="9" t="s">
        <v>1</v>
      </c>
      <c r="C10" s="12"/>
      <c r="D10" s="11" t="s">
        <v>99</v>
      </c>
      <c r="E10" s="11" t="s">
        <v>118</v>
      </c>
      <c r="F10" s="11" t="s">
        <v>119</v>
      </c>
      <c r="G10" s="11" t="s">
        <v>89</v>
      </c>
    </row>
    <row r="11" spans="1:7" ht="15.75" thickBot="1">
      <c r="A11" s="2"/>
      <c r="B11" s="13"/>
      <c r="C11" s="14"/>
      <c r="D11" s="15"/>
      <c r="E11" s="15"/>
      <c r="F11" s="15"/>
      <c r="G11" s="15"/>
    </row>
    <row r="12" spans="1:7" ht="15">
      <c r="A12" s="2"/>
      <c r="B12" s="16"/>
      <c r="C12" s="2"/>
      <c r="D12" s="17"/>
      <c r="E12" s="17"/>
      <c r="F12" s="17"/>
      <c r="G12" s="18"/>
    </row>
    <row r="13" spans="1:7" ht="16.5" thickBot="1">
      <c r="A13" s="2"/>
      <c r="B13" s="19" t="s">
        <v>5</v>
      </c>
      <c r="C13" s="20" t="s">
        <v>6</v>
      </c>
      <c r="D13" s="21">
        <f aca="true" t="shared" si="0" ref="D13:F14">SUM(D14)</f>
        <v>600</v>
      </c>
      <c r="E13" s="21">
        <f t="shared" si="0"/>
        <v>600</v>
      </c>
      <c r="F13" s="21">
        <f t="shared" si="0"/>
        <v>529</v>
      </c>
      <c r="G13" s="22">
        <f>SUM(F13/E13)*100</f>
        <v>88.16666666666667</v>
      </c>
    </row>
    <row r="14" spans="1:7" ht="15.75" thickTop="1">
      <c r="A14" s="2"/>
      <c r="B14" s="23" t="s">
        <v>7</v>
      </c>
      <c r="C14" s="24" t="s">
        <v>8</v>
      </c>
      <c r="D14" s="25">
        <f t="shared" si="0"/>
        <v>600</v>
      </c>
      <c r="E14" s="25">
        <f t="shared" si="0"/>
        <v>600</v>
      </c>
      <c r="F14" s="25">
        <f>SUM(F15)</f>
        <v>529</v>
      </c>
      <c r="G14" s="26">
        <f>SUM(F14/E14)*100</f>
        <v>88.16666666666667</v>
      </c>
    </row>
    <row r="15" spans="1:7" ht="15">
      <c r="A15" s="2"/>
      <c r="B15" s="27"/>
      <c r="C15" s="2" t="s">
        <v>9</v>
      </c>
      <c r="D15" s="28">
        <v>600</v>
      </c>
      <c r="E15" s="28">
        <v>600</v>
      </c>
      <c r="F15" s="29">
        <v>529</v>
      </c>
      <c r="G15" s="30">
        <f>SUM(F15/E15)*100</f>
        <v>88.16666666666667</v>
      </c>
    </row>
    <row r="16" spans="1:7" ht="15">
      <c r="A16" s="2"/>
      <c r="B16" s="27"/>
      <c r="C16" s="2" t="s">
        <v>32</v>
      </c>
      <c r="D16" s="28">
        <v>600</v>
      </c>
      <c r="E16" s="28">
        <v>600</v>
      </c>
      <c r="F16" s="28">
        <v>529</v>
      </c>
      <c r="G16" s="30">
        <f aca="true" t="shared" si="1" ref="G16:G80">SUM(F16/E16)*100</f>
        <v>88.16666666666667</v>
      </c>
    </row>
    <row r="17" spans="1:7" ht="16.5" thickBot="1">
      <c r="A17" s="2"/>
      <c r="B17" s="31"/>
      <c r="C17" s="32"/>
      <c r="D17" s="33"/>
      <c r="E17" s="33"/>
      <c r="F17" s="33"/>
      <c r="G17" s="22"/>
    </row>
    <row r="18" spans="1:7" ht="16.5" thickTop="1">
      <c r="A18" s="2"/>
      <c r="B18" s="27"/>
      <c r="C18" s="2"/>
      <c r="D18" s="28"/>
      <c r="E18" s="28"/>
      <c r="F18" s="28"/>
      <c r="G18" s="34"/>
    </row>
    <row r="19" spans="1:7" ht="12.75" customHeight="1">
      <c r="A19" s="2"/>
      <c r="B19" s="27"/>
      <c r="C19" s="2"/>
      <c r="D19" s="28"/>
      <c r="E19" s="28"/>
      <c r="F19" s="28"/>
      <c r="G19" s="34"/>
    </row>
    <row r="20" spans="1:7" ht="15.75" hidden="1">
      <c r="A20" s="2"/>
      <c r="B20" s="27"/>
      <c r="C20" s="2"/>
      <c r="D20" s="28"/>
      <c r="E20" s="28"/>
      <c r="F20" s="28"/>
      <c r="G20" s="34"/>
    </row>
    <row r="21" spans="1:7" ht="16.5" thickBot="1">
      <c r="A21" s="2"/>
      <c r="B21" s="31">
        <v>600</v>
      </c>
      <c r="C21" s="20" t="s">
        <v>10</v>
      </c>
      <c r="D21" s="21">
        <f>SUM(D22,D26)</f>
        <v>1330000</v>
      </c>
      <c r="E21" s="21">
        <f>SUM(E22,E26)</f>
        <v>1607800</v>
      </c>
      <c r="F21" s="21">
        <f>SUM(F22,F26)</f>
        <v>1455743</v>
      </c>
      <c r="G21" s="22">
        <f t="shared" si="1"/>
        <v>90.5425426048016</v>
      </c>
    </row>
    <row r="22" spans="1:7" ht="15.75" thickTop="1">
      <c r="A22" s="2"/>
      <c r="B22" s="36">
        <v>60004</v>
      </c>
      <c r="C22" s="24" t="s">
        <v>11</v>
      </c>
      <c r="D22" s="25">
        <f>SUM(D23)</f>
        <v>550000</v>
      </c>
      <c r="E22" s="25">
        <f>SUM(E23)</f>
        <v>550000</v>
      </c>
      <c r="F22" s="25">
        <f>SUM(F23)</f>
        <v>542275</v>
      </c>
      <c r="G22" s="26">
        <f t="shared" si="1"/>
        <v>98.59545454545454</v>
      </c>
    </row>
    <row r="23" spans="1:7" ht="15">
      <c r="A23" s="2"/>
      <c r="B23" s="27"/>
      <c r="C23" s="2" t="s">
        <v>9</v>
      </c>
      <c r="D23" s="28">
        <v>550000</v>
      </c>
      <c r="E23" s="28">
        <v>550000</v>
      </c>
      <c r="F23" s="28">
        <v>542275</v>
      </c>
      <c r="G23" s="30">
        <f t="shared" si="1"/>
        <v>98.59545454545454</v>
      </c>
    </row>
    <row r="24" spans="1:7" ht="15">
      <c r="A24" s="2"/>
      <c r="B24" s="27"/>
      <c r="C24" s="2" t="s">
        <v>12</v>
      </c>
      <c r="D24" s="28">
        <v>550000</v>
      </c>
      <c r="E24" s="28">
        <v>550000</v>
      </c>
      <c r="F24" s="28">
        <v>542275</v>
      </c>
      <c r="G24" s="30">
        <f t="shared" si="1"/>
        <v>98.59545454545454</v>
      </c>
    </row>
    <row r="25" spans="1:7" ht="15">
      <c r="A25" s="2"/>
      <c r="B25" s="27"/>
      <c r="C25" s="2"/>
      <c r="D25" s="28"/>
      <c r="E25" s="28"/>
      <c r="F25" s="28"/>
      <c r="G25" s="30"/>
    </row>
    <row r="26" spans="1:7" ht="15">
      <c r="A26" s="2"/>
      <c r="B26" s="37">
        <v>60016</v>
      </c>
      <c r="C26" s="38" t="s">
        <v>13</v>
      </c>
      <c r="D26" s="39">
        <f>SUM(D27,D29)</f>
        <v>780000</v>
      </c>
      <c r="E26" s="39">
        <f>SUM(E27,E29)</f>
        <v>1057800</v>
      </c>
      <c r="F26" s="39">
        <f>SUM(F27,F29)</f>
        <v>913468</v>
      </c>
      <c r="G26" s="40">
        <f t="shared" si="1"/>
        <v>86.35545471733788</v>
      </c>
    </row>
    <row r="27" spans="1:7" ht="15">
      <c r="A27" s="2"/>
      <c r="B27" s="27"/>
      <c r="C27" s="2" t="s">
        <v>9</v>
      </c>
      <c r="D27" s="28">
        <f>SUM(D28)</f>
        <v>360000</v>
      </c>
      <c r="E27" s="28">
        <f>SUM(E28)</f>
        <v>400000</v>
      </c>
      <c r="F27" s="28">
        <f>SUM(F28)</f>
        <v>399463</v>
      </c>
      <c r="G27" s="30">
        <f t="shared" si="1"/>
        <v>99.86574999999999</v>
      </c>
    </row>
    <row r="28" spans="1:7" ht="15">
      <c r="A28" s="2"/>
      <c r="B28" s="27"/>
      <c r="C28" s="2" t="s">
        <v>14</v>
      </c>
      <c r="D28" s="28">
        <v>360000</v>
      </c>
      <c r="E28" s="28">
        <v>400000</v>
      </c>
      <c r="F28" s="28">
        <v>399463</v>
      </c>
      <c r="G28" s="30">
        <f t="shared" si="1"/>
        <v>99.86574999999999</v>
      </c>
    </row>
    <row r="29" spans="1:7" ht="15">
      <c r="A29" s="2"/>
      <c r="B29" s="27"/>
      <c r="C29" s="41" t="s">
        <v>18</v>
      </c>
      <c r="D29" s="28">
        <v>420000</v>
      </c>
      <c r="E29" s="28">
        <v>657800</v>
      </c>
      <c r="F29" s="28">
        <v>514005</v>
      </c>
      <c r="G29" s="30">
        <f t="shared" si="1"/>
        <v>78.14001216175129</v>
      </c>
    </row>
    <row r="30" spans="1:7" ht="16.5" thickBot="1">
      <c r="A30" s="2"/>
      <c r="B30" s="31"/>
      <c r="C30" s="32"/>
      <c r="D30" s="33"/>
      <c r="E30" s="33"/>
      <c r="F30" s="33"/>
      <c r="G30" s="22"/>
    </row>
    <row r="31" spans="1:7" ht="16.5" thickTop="1">
      <c r="A31" s="2"/>
      <c r="B31" s="42"/>
      <c r="C31" s="2"/>
      <c r="D31" s="43"/>
      <c r="E31" s="43"/>
      <c r="F31" s="43"/>
      <c r="G31" s="34"/>
    </row>
    <row r="32" spans="1:7" ht="16.5" thickBot="1">
      <c r="A32" s="2"/>
      <c r="B32" s="44">
        <v>700</v>
      </c>
      <c r="C32" s="20" t="s">
        <v>15</v>
      </c>
      <c r="D32" s="45">
        <f>SUM(D33,D37,D41,D45)</f>
        <v>6880813</v>
      </c>
      <c r="E32" s="45">
        <f>SUM(E33,E37,E41,E45)</f>
        <v>6880813</v>
      </c>
      <c r="F32" s="45">
        <f>SUM(F33,F37,F41,F45)</f>
        <v>880299</v>
      </c>
      <c r="G32" s="22">
        <f t="shared" si="1"/>
        <v>12.793531810848515</v>
      </c>
    </row>
    <row r="33" spans="1:7" ht="15.75" thickTop="1">
      <c r="A33" s="2"/>
      <c r="B33" s="36">
        <v>70001</v>
      </c>
      <c r="C33" s="24" t="s">
        <v>16</v>
      </c>
      <c r="D33" s="46">
        <f>SUM(D34)</f>
        <v>230000</v>
      </c>
      <c r="E33" s="46">
        <f>SUM(E34)</f>
        <v>230000</v>
      </c>
      <c r="F33" s="46">
        <f>SUM(F34)</f>
        <v>230000</v>
      </c>
      <c r="G33" s="26">
        <f t="shared" si="1"/>
        <v>100</v>
      </c>
    </row>
    <row r="34" spans="1:7" ht="15">
      <c r="A34" s="2"/>
      <c r="B34" s="27"/>
      <c r="C34" s="2" t="s">
        <v>9</v>
      </c>
      <c r="D34" s="47">
        <v>230000</v>
      </c>
      <c r="E34" s="47">
        <v>230000</v>
      </c>
      <c r="F34" s="47">
        <f>SUM(F35)</f>
        <v>230000</v>
      </c>
      <c r="G34" s="30">
        <f t="shared" si="1"/>
        <v>100</v>
      </c>
    </row>
    <row r="35" spans="1:8" ht="15">
      <c r="A35" s="2"/>
      <c r="B35" s="27"/>
      <c r="C35" s="2" t="s">
        <v>17</v>
      </c>
      <c r="D35" s="47">
        <v>230000</v>
      </c>
      <c r="E35" s="47">
        <v>230000</v>
      </c>
      <c r="F35" s="47">
        <v>230000</v>
      </c>
      <c r="G35" s="30">
        <f t="shared" si="1"/>
        <v>100</v>
      </c>
      <c r="H35" s="1"/>
    </row>
    <row r="36" spans="1:8" ht="15">
      <c r="A36" s="2"/>
      <c r="B36" s="27"/>
      <c r="C36" s="2"/>
      <c r="D36" s="47"/>
      <c r="E36" s="47"/>
      <c r="F36" s="47"/>
      <c r="G36" s="30"/>
      <c r="H36" s="72"/>
    </row>
    <row r="37" spans="1:7" ht="15">
      <c r="A37" s="2"/>
      <c r="B37" s="37">
        <v>70004</v>
      </c>
      <c r="C37" s="48" t="s">
        <v>84</v>
      </c>
      <c r="D37" s="49">
        <f aca="true" t="shared" si="2" ref="D37:F38">SUM(D38)</f>
        <v>4884937</v>
      </c>
      <c r="E37" s="49">
        <f t="shared" si="2"/>
        <v>4847937</v>
      </c>
      <c r="F37" s="49">
        <f t="shared" si="2"/>
        <v>350315</v>
      </c>
      <c r="G37" s="40">
        <f t="shared" si="1"/>
        <v>7.226063374998478</v>
      </c>
    </row>
    <row r="38" spans="1:7" ht="15">
      <c r="A38" s="2"/>
      <c r="B38" s="27"/>
      <c r="C38" s="41" t="s">
        <v>9</v>
      </c>
      <c r="D38" s="47">
        <f t="shared" si="2"/>
        <v>4884937</v>
      </c>
      <c r="E38" s="47">
        <f t="shared" si="2"/>
        <v>4847937</v>
      </c>
      <c r="F38" s="47">
        <f t="shared" si="2"/>
        <v>350315</v>
      </c>
      <c r="G38" s="30">
        <f t="shared" si="1"/>
        <v>7.226063374998478</v>
      </c>
    </row>
    <row r="39" spans="1:7" ht="15">
      <c r="A39" s="2"/>
      <c r="B39" s="27"/>
      <c r="C39" s="41" t="s">
        <v>79</v>
      </c>
      <c r="D39" s="47">
        <v>4884937</v>
      </c>
      <c r="E39" s="47">
        <v>4847937</v>
      </c>
      <c r="F39" s="47">
        <v>350315</v>
      </c>
      <c r="G39" s="30">
        <f t="shared" si="1"/>
        <v>7.226063374998478</v>
      </c>
    </row>
    <row r="40" spans="1:7" ht="15">
      <c r="A40" s="2"/>
      <c r="B40" s="27"/>
      <c r="C40" s="41"/>
      <c r="D40" s="47"/>
      <c r="E40" s="47"/>
      <c r="F40" s="47"/>
      <c r="G40" s="30"/>
    </row>
    <row r="41" spans="1:7" ht="15">
      <c r="A41" s="2"/>
      <c r="B41" s="37">
        <v>70005</v>
      </c>
      <c r="C41" s="38" t="s">
        <v>19</v>
      </c>
      <c r="D41" s="49">
        <f aca="true" t="shared" si="3" ref="D41:F42">SUM(D42)</f>
        <v>200876</v>
      </c>
      <c r="E41" s="49">
        <f t="shared" si="3"/>
        <v>237876</v>
      </c>
      <c r="F41" s="49">
        <f t="shared" si="3"/>
        <v>222141</v>
      </c>
      <c r="G41" s="40">
        <f t="shared" si="1"/>
        <v>93.38520910053978</v>
      </c>
    </row>
    <row r="42" spans="1:7" ht="15">
      <c r="A42" s="2"/>
      <c r="B42" s="27"/>
      <c r="C42" s="2" t="s">
        <v>20</v>
      </c>
      <c r="D42" s="47">
        <f t="shared" si="3"/>
        <v>200876</v>
      </c>
      <c r="E42" s="47">
        <f t="shared" si="3"/>
        <v>237876</v>
      </c>
      <c r="F42" s="47">
        <f t="shared" si="3"/>
        <v>222141</v>
      </c>
      <c r="G42" s="30">
        <f t="shared" si="1"/>
        <v>93.38520910053978</v>
      </c>
    </row>
    <row r="43" spans="1:7" ht="15">
      <c r="A43" s="2"/>
      <c r="B43" s="27"/>
      <c r="C43" s="2" t="s">
        <v>14</v>
      </c>
      <c r="D43" s="47">
        <v>200876</v>
      </c>
      <c r="E43" s="47">
        <v>237876</v>
      </c>
      <c r="F43" s="47">
        <v>222141</v>
      </c>
      <c r="G43" s="30">
        <f t="shared" si="1"/>
        <v>93.38520910053978</v>
      </c>
    </row>
    <row r="44" spans="1:7" ht="15">
      <c r="A44" s="2"/>
      <c r="B44" s="27"/>
      <c r="C44" s="2"/>
      <c r="D44" s="47"/>
      <c r="E44" s="47"/>
      <c r="F44" s="47"/>
      <c r="G44" s="30"/>
    </row>
    <row r="45" spans="1:7" ht="15">
      <c r="A45" s="2"/>
      <c r="B45" s="37">
        <v>70095</v>
      </c>
      <c r="C45" s="38" t="s">
        <v>21</v>
      </c>
      <c r="D45" s="49">
        <f aca="true" t="shared" si="4" ref="D45:F46">SUM(D46)</f>
        <v>1565000</v>
      </c>
      <c r="E45" s="49">
        <f t="shared" si="4"/>
        <v>1565000</v>
      </c>
      <c r="F45" s="49">
        <f t="shared" si="4"/>
        <v>77843</v>
      </c>
      <c r="G45" s="40">
        <f t="shared" si="1"/>
        <v>4.9739936102236415</v>
      </c>
    </row>
    <row r="46" spans="1:7" ht="15">
      <c r="A46" s="2"/>
      <c r="B46" s="27"/>
      <c r="C46" s="2" t="s">
        <v>9</v>
      </c>
      <c r="D46" s="47">
        <f t="shared" si="4"/>
        <v>1565000</v>
      </c>
      <c r="E46" s="47">
        <f t="shared" si="4"/>
        <v>1565000</v>
      </c>
      <c r="F46" s="47">
        <f t="shared" si="4"/>
        <v>77843</v>
      </c>
      <c r="G46" s="30">
        <f t="shared" si="1"/>
        <v>4.9739936102236415</v>
      </c>
    </row>
    <row r="47" spans="1:7" ht="15">
      <c r="A47" s="2"/>
      <c r="B47" s="27"/>
      <c r="C47" s="2" t="s">
        <v>14</v>
      </c>
      <c r="D47" s="47">
        <v>1565000</v>
      </c>
      <c r="E47" s="47">
        <v>1565000</v>
      </c>
      <c r="F47" s="47">
        <v>77843</v>
      </c>
      <c r="G47" s="30">
        <f t="shared" si="1"/>
        <v>4.9739936102236415</v>
      </c>
    </row>
    <row r="48" spans="1:7" ht="16.5" thickBot="1">
      <c r="A48" s="2"/>
      <c r="B48" s="31"/>
      <c r="C48" s="50"/>
      <c r="D48" s="51"/>
      <c r="E48" s="51"/>
      <c r="F48" s="51"/>
      <c r="G48" s="22"/>
    </row>
    <row r="49" spans="1:7" ht="16.5" thickTop="1">
      <c r="A49" s="2"/>
      <c r="B49" s="42"/>
      <c r="C49" s="2"/>
      <c r="D49" s="52"/>
      <c r="E49" s="52"/>
      <c r="F49" s="52"/>
      <c r="G49" s="34"/>
    </row>
    <row r="50" spans="1:7" ht="16.5" thickBot="1">
      <c r="A50" s="2"/>
      <c r="B50" s="44">
        <v>710</v>
      </c>
      <c r="C50" s="20" t="s">
        <v>22</v>
      </c>
      <c r="D50" s="45">
        <f>SUM(D51,D55,D59)</f>
        <v>140000</v>
      </c>
      <c r="E50" s="45">
        <f>SUM(E51,E55,E59)</f>
        <v>148041</v>
      </c>
      <c r="F50" s="45">
        <f>SUM(F51,F55,F59)</f>
        <v>127908</v>
      </c>
      <c r="G50" s="22">
        <f t="shared" si="1"/>
        <v>86.40038908140313</v>
      </c>
    </row>
    <row r="51" spans="1:7" ht="15.75" thickTop="1">
      <c r="A51" s="2"/>
      <c r="B51" s="36">
        <v>71004</v>
      </c>
      <c r="C51" s="24" t="s">
        <v>23</v>
      </c>
      <c r="D51" s="46">
        <f>SUM(D52)</f>
        <v>128000</v>
      </c>
      <c r="E51" s="46">
        <f>SUM(E52)</f>
        <v>128000</v>
      </c>
      <c r="F51" s="46">
        <f>SUM(F52)</f>
        <v>109800</v>
      </c>
      <c r="G51" s="26">
        <f t="shared" si="1"/>
        <v>85.78125</v>
      </c>
    </row>
    <row r="52" spans="1:7" ht="15">
      <c r="A52" s="2"/>
      <c r="B52" s="27"/>
      <c r="C52" s="2" t="s">
        <v>9</v>
      </c>
      <c r="D52" s="47">
        <v>128000</v>
      </c>
      <c r="E52" s="47">
        <v>128000</v>
      </c>
      <c r="F52" s="47">
        <v>109800</v>
      </c>
      <c r="G52" s="30">
        <f t="shared" si="1"/>
        <v>85.78125</v>
      </c>
    </row>
    <row r="53" spans="1:7" ht="15">
      <c r="A53" s="2"/>
      <c r="B53" s="27"/>
      <c r="C53" s="2" t="s">
        <v>14</v>
      </c>
      <c r="D53" s="47">
        <v>128000</v>
      </c>
      <c r="E53" s="47">
        <v>128000</v>
      </c>
      <c r="F53" s="47">
        <v>109800</v>
      </c>
      <c r="G53" s="30">
        <f t="shared" si="1"/>
        <v>85.78125</v>
      </c>
    </row>
    <row r="54" spans="1:7" ht="15">
      <c r="A54" s="2"/>
      <c r="B54" s="27"/>
      <c r="C54" s="2"/>
      <c r="D54" s="47"/>
      <c r="E54" s="47"/>
      <c r="F54" s="64"/>
      <c r="G54" s="30"/>
    </row>
    <row r="55" spans="1:7" ht="15">
      <c r="A55" s="2"/>
      <c r="B55" s="37">
        <v>71014</v>
      </c>
      <c r="C55" s="38" t="s">
        <v>87</v>
      </c>
      <c r="D55" s="49">
        <f>SUM(D56)</f>
        <v>2000</v>
      </c>
      <c r="E55" s="49">
        <f>SUM(E56)</f>
        <v>1963</v>
      </c>
      <c r="F55" s="49">
        <f>SUM(F56)</f>
        <v>31</v>
      </c>
      <c r="G55" s="40">
        <f t="shared" si="1"/>
        <v>1.5792154865002548</v>
      </c>
    </row>
    <row r="56" spans="1:7" ht="15">
      <c r="A56" s="2"/>
      <c r="B56" s="27"/>
      <c r="C56" s="2" t="s">
        <v>9</v>
      </c>
      <c r="D56" s="47">
        <v>2000</v>
      </c>
      <c r="E56" s="47">
        <v>1963</v>
      </c>
      <c r="F56" s="47">
        <v>31</v>
      </c>
      <c r="G56" s="30">
        <f t="shared" si="1"/>
        <v>1.5792154865002548</v>
      </c>
    </row>
    <row r="57" spans="1:7" ht="15">
      <c r="A57" s="2"/>
      <c r="B57" s="27"/>
      <c r="C57" s="2" t="s">
        <v>24</v>
      </c>
      <c r="D57" s="47">
        <v>2000</v>
      </c>
      <c r="E57" s="47">
        <v>1963</v>
      </c>
      <c r="F57" s="47">
        <v>31</v>
      </c>
      <c r="G57" s="30">
        <f t="shared" si="1"/>
        <v>1.5792154865002548</v>
      </c>
    </row>
    <row r="58" spans="1:7" ht="15">
      <c r="A58" s="2"/>
      <c r="B58" s="27"/>
      <c r="C58" s="2"/>
      <c r="D58" s="47"/>
      <c r="E58" s="47"/>
      <c r="F58" s="47"/>
      <c r="G58" s="30"/>
    </row>
    <row r="59" spans="1:7" ht="15">
      <c r="A59" s="2"/>
      <c r="B59" s="37">
        <v>71035</v>
      </c>
      <c r="C59" s="38" t="s">
        <v>86</v>
      </c>
      <c r="D59" s="49">
        <f>SUM(D60)</f>
        <v>10000</v>
      </c>
      <c r="E59" s="49">
        <f>SUM(E60)</f>
        <v>18078</v>
      </c>
      <c r="F59" s="49">
        <f>SUM(F60)</f>
        <v>18077</v>
      </c>
      <c r="G59" s="40">
        <f t="shared" si="1"/>
        <v>99.99446841464764</v>
      </c>
    </row>
    <row r="60" spans="1:7" ht="15">
      <c r="A60" s="2"/>
      <c r="B60" s="27"/>
      <c r="C60" s="2" t="s">
        <v>9</v>
      </c>
      <c r="D60" s="47">
        <f>SUM(D61:D61)</f>
        <v>10000</v>
      </c>
      <c r="E60" s="47">
        <f>SUM(E61:E61)</f>
        <v>18078</v>
      </c>
      <c r="F60" s="47">
        <f>SUM(F61:F61)</f>
        <v>18077</v>
      </c>
      <c r="G60" s="30">
        <f t="shared" si="1"/>
        <v>99.99446841464764</v>
      </c>
    </row>
    <row r="61" spans="1:7" ht="15">
      <c r="A61" s="2"/>
      <c r="B61" s="27"/>
      <c r="C61" s="2" t="s">
        <v>14</v>
      </c>
      <c r="D61" s="47">
        <v>10000</v>
      </c>
      <c r="E61" s="47">
        <v>18078</v>
      </c>
      <c r="F61" s="47">
        <v>18077</v>
      </c>
      <c r="G61" s="30">
        <f t="shared" si="1"/>
        <v>99.99446841464764</v>
      </c>
    </row>
    <row r="62" spans="1:7" ht="11.25" customHeight="1">
      <c r="A62" s="2"/>
      <c r="B62" s="27"/>
      <c r="C62" s="57"/>
      <c r="D62" s="58"/>
      <c r="E62" s="58"/>
      <c r="F62" s="58"/>
      <c r="G62" s="34"/>
    </row>
    <row r="63" spans="1:7" ht="15.75" hidden="1">
      <c r="A63" s="2"/>
      <c r="B63" s="27"/>
      <c r="C63" s="56"/>
      <c r="D63" s="58"/>
      <c r="E63" s="58"/>
      <c r="F63" s="58"/>
      <c r="G63" s="34"/>
    </row>
    <row r="64" spans="1:7" ht="16.5" thickBot="1">
      <c r="A64" s="2"/>
      <c r="B64" s="27"/>
      <c r="C64" s="59"/>
      <c r="D64" s="58"/>
      <c r="E64" s="58"/>
      <c r="F64" s="58"/>
      <c r="G64" s="22"/>
    </row>
    <row r="65" spans="1:7" ht="16.5" thickTop="1">
      <c r="A65" s="2"/>
      <c r="B65" s="42"/>
      <c r="C65" s="2"/>
      <c r="D65" s="52"/>
      <c r="E65" s="52"/>
      <c r="F65" s="52"/>
      <c r="G65" s="34"/>
    </row>
    <row r="66" spans="1:7" ht="16.5" thickBot="1">
      <c r="A66" s="2"/>
      <c r="B66" s="44">
        <v>750</v>
      </c>
      <c r="C66" s="20" t="s">
        <v>25</v>
      </c>
      <c r="D66" s="45">
        <f>SUM(D67,D71,D76,D82,D87)</f>
        <v>5445180</v>
      </c>
      <c r="E66" s="45">
        <f>SUM(E67,E71,E76,E82,E87)</f>
        <v>5580683</v>
      </c>
      <c r="F66" s="45">
        <f>SUM(F67,F71,F76,F82,F87)</f>
        <v>5179535</v>
      </c>
      <c r="G66" s="22">
        <f t="shared" si="1"/>
        <v>92.81184758209703</v>
      </c>
    </row>
    <row r="67" spans="1:7" ht="15.75" thickTop="1">
      <c r="A67" s="2"/>
      <c r="B67" s="36">
        <v>75011</v>
      </c>
      <c r="C67" s="24" t="s">
        <v>26</v>
      </c>
      <c r="D67" s="46">
        <f>SUM(D68)</f>
        <v>242480</v>
      </c>
      <c r="E67" s="46">
        <f>SUM(E68)</f>
        <v>242480</v>
      </c>
      <c r="F67" s="46">
        <f>SUM(F68)</f>
        <v>242480</v>
      </c>
      <c r="G67" s="26">
        <f t="shared" si="1"/>
        <v>100</v>
      </c>
    </row>
    <row r="68" spans="1:7" ht="15">
      <c r="A68" s="2"/>
      <c r="B68" s="27"/>
      <c r="C68" s="2" t="s">
        <v>9</v>
      </c>
      <c r="D68" s="47">
        <v>242480</v>
      </c>
      <c r="E68" s="47">
        <v>242480</v>
      </c>
      <c r="F68" s="47">
        <f>SUM(F69)</f>
        <v>242480</v>
      </c>
      <c r="G68" s="30">
        <f t="shared" si="1"/>
        <v>100</v>
      </c>
    </row>
    <row r="69" spans="1:7" ht="15">
      <c r="A69" s="2"/>
      <c r="B69" s="27"/>
      <c r="C69" s="2" t="s">
        <v>27</v>
      </c>
      <c r="D69" s="47">
        <v>242480</v>
      </c>
      <c r="E69" s="47">
        <v>242480</v>
      </c>
      <c r="F69" s="47">
        <v>242480</v>
      </c>
      <c r="G69" s="30">
        <f t="shared" si="1"/>
        <v>100</v>
      </c>
    </row>
    <row r="70" spans="1:7" ht="15">
      <c r="A70" s="2"/>
      <c r="B70" s="27"/>
      <c r="C70" s="2"/>
      <c r="D70" s="47"/>
      <c r="E70" s="47"/>
      <c r="F70" s="47"/>
      <c r="G70" s="30"/>
    </row>
    <row r="71" spans="1:7" ht="15">
      <c r="A71" s="2"/>
      <c r="B71" s="37">
        <v>75022</v>
      </c>
      <c r="C71" s="38" t="s">
        <v>28</v>
      </c>
      <c r="D71" s="49">
        <f>SUM(D72)</f>
        <v>242950</v>
      </c>
      <c r="E71" s="49">
        <f>SUM(E72)</f>
        <v>242950</v>
      </c>
      <c r="F71" s="49">
        <f>SUM(F72)</f>
        <v>240125</v>
      </c>
      <c r="G71" s="40">
        <f t="shared" si="1"/>
        <v>98.83720930232558</v>
      </c>
    </row>
    <row r="72" spans="1:7" ht="15">
      <c r="A72" s="2"/>
      <c r="B72" s="27"/>
      <c r="C72" s="2" t="s">
        <v>20</v>
      </c>
      <c r="D72" s="47">
        <f>SUM(D73:D74)</f>
        <v>242950</v>
      </c>
      <c r="E72" s="47">
        <f>SUM(E73:E74)</f>
        <v>242950</v>
      </c>
      <c r="F72" s="47">
        <f>SUM(F73:F74)</f>
        <v>240125</v>
      </c>
      <c r="G72" s="30">
        <f t="shared" si="1"/>
        <v>98.83720930232558</v>
      </c>
    </row>
    <row r="73" spans="1:7" ht="15">
      <c r="A73" s="2"/>
      <c r="B73" s="27"/>
      <c r="C73" s="2" t="s">
        <v>29</v>
      </c>
      <c r="D73" s="47">
        <v>224700</v>
      </c>
      <c r="E73" s="47">
        <v>221400</v>
      </c>
      <c r="F73" s="47">
        <v>221303</v>
      </c>
      <c r="G73" s="30">
        <f t="shared" si="1"/>
        <v>99.9561878952123</v>
      </c>
    </row>
    <row r="74" spans="1:7" ht="15">
      <c r="A74" s="2"/>
      <c r="B74" s="27"/>
      <c r="C74" s="2" t="s">
        <v>30</v>
      </c>
      <c r="D74" s="47">
        <v>18250</v>
      </c>
      <c r="E74" s="47">
        <v>21550</v>
      </c>
      <c r="F74" s="47">
        <v>18822</v>
      </c>
      <c r="G74" s="30">
        <f t="shared" si="1"/>
        <v>87.34106728538283</v>
      </c>
    </row>
    <row r="75" spans="1:7" ht="15">
      <c r="A75" s="2"/>
      <c r="B75" s="27"/>
      <c r="C75" s="2"/>
      <c r="D75" s="47"/>
      <c r="E75" s="47"/>
      <c r="F75" s="47"/>
      <c r="G75" s="30"/>
    </row>
    <row r="76" spans="1:7" ht="15">
      <c r="A76" s="2"/>
      <c r="B76" s="37">
        <v>75023</v>
      </c>
      <c r="C76" s="38" t="s">
        <v>31</v>
      </c>
      <c r="D76" s="49">
        <f>SUM(D77,D80)</f>
        <v>4845500</v>
      </c>
      <c r="E76" s="49">
        <f>SUM(E77,E80)</f>
        <v>4895387</v>
      </c>
      <c r="F76" s="49">
        <f>SUM(F77,F80)</f>
        <v>4507574</v>
      </c>
      <c r="G76" s="40">
        <f t="shared" si="1"/>
        <v>92.0779909739516</v>
      </c>
    </row>
    <row r="77" spans="1:7" ht="15">
      <c r="A77" s="2"/>
      <c r="B77" s="27"/>
      <c r="C77" s="2" t="s">
        <v>9</v>
      </c>
      <c r="D77" s="47">
        <f>SUM(D78,D79)</f>
        <v>4740500</v>
      </c>
      <c r="E77" s="47">
        <f>SUM(E78,E79)</f>
        <v>4790387</v>
      </c>
      <c r="F77" s="47">
        <f>SUM(F78,F79)</f>
        <v>4403138</v>
      </c>
      <c r="G77" s="30">
        <f t="shared" si="1"/>
        <v>91.9161228518698</v>
      </c>
    </row>
    <row r="78" spans="1:7" ht="15">
      <c r="A78" s="2"/>
      <c r="B78" s="27"/>
      <c r="C78" s="2" t="s">
        <v>27</v>
      </c>
      <c r="D78" s="47">
        <v>3610000</v>
      </c>
      <c r="E78" s="47">
        <v>3610000</v>
      </c>
      <c r="F78" s="47">
        <v>3350312</v>
      </c>
      <c r="G78" s="30">
        <f t="shared" si="1"/>
        <v>92.80642659279779</v>
      </c>
    </row>
    <row r="79" spans="1:7" ht="15">
      <c r="A79" s="2"/>
      <c r="B79" s="27"/>
      <c r="C79" s="2" t="s">
        <v>30</v>
      </c>
      <c r="D79" s="47">
        <v>1130500</v>
      </c>
      <c r="E79" s="47">
        <v>1180387</v>
      </c>
      <c r="F79" s="47">
        <v>1052826</v>
      </c>
      <c r="G79" s="30">
        <f>SUM(F79/E79)*100</f>
        <v>89.19328999726362</v>
      </c>
    </row>
    <row r="80" spans="1:7" ht="15">
      <c r="A80" s="2"/>
      <c r="B80" s="27"/>
      <c r="C80" s="2" t="s">
        <v>18</v>
      </c>
      <c r="D80" s="47">
        <v>105000</v>
      </c>
      <c r="E80" s="47">
        <v>105000</v>
      </c>
      <c r="F80" s="47">
        <v>104436</v>
      </c>
      <c r="G80" s="30">
        <f t="shared" si="1"/>
        <v>99.46285714285715</v>
      </c>
    </row>
    <row r="81" spans="1:7" ht="15">
      <c r="A81" s="2"/>
      <c r="B81" s="27"/>
      <c r="C81" s="2"/>
      <c r="D81" s="47"/>
      <c r="E81" s="47"/>
      <c r="F81" s="47"/>
      <c r="G81" s="30"/>
    </row>
    <row r="82" spans="1:7" ht="15">
      <c r="A82" s="2"/>
      <c r="B82" s="37">
        <v>75095</v>
      </c>
      <c r="C82" s="38" t="s">
        <v>21</v>
      </c>
      <c r="D82" s="49">
        <f>SUM(D83)</f>
        <v>114250</v>
      </c>
      <c r="E82" s="49">
        <f>SUM(E83)</f>
        <v>119740</v>
      </c>
      <c r="F82" s="49">
        <f>SUM(F83)</f>
        <v>109890</v>
      </c>
      <c r="G82" s="40">
        <f>SUM(F82/E82)*100</f>
        <v>91.77384332720895</v>
      </c>
    </row>
    <row r="83" spans="1:7" ht="15">
      <c r="A83" s="2"/>
      <c r="B83" s="27"/>
      <c r="C83" s="2" t="s">
        <v>9</v>
      </c>
      <c r="D83" s="47">
        <f>SUM(D84:D85)</f>
        <v>114250</v>
      </c>
      <c r="E83" s="47">
        <f>SUM(E84:E85)</f>
        <v>119740</v>
      </c>
      <c r="F83" s="47">
        <f>SUM(F84:F85)</f>
        <v>109890</v>
      </c>
      <c r="G83" s="30">
        <f>SUM(F83/E83)*100</f>
        <v>91.77384332720895</v>
      </c>
    </row>
    <row r="84" spans="1:7" ht="15">
      <c r="A84" s="2"/>
      <c r="B84" s="27" t="s">
        <v>2</v>
      </c>
      <c r="C84" s="2" t="s">
        <v>32</v>
      </c>
      <c r="D84" s="47">
        <v>13500</v>
      </c>
      <c r="E84" s="47">
        <v>18990</v>
      </c>
      <c r="F84" s="47">
        <v>16631</v>
      </c>
      <c r="G84" s="30">
        <f>SUM(F84/E84)*100</f>
        <v>87.57767245918905</v>
      </c>
    </row>
    <row r="85" spans="1:7" ht="15">
      <c r="A85" s="2"/>
      <c r="B85" s="27"/>
      <c r="C85" s="2" t="s">
        <v>33</v>
      </c>
      <c r="D85" s="47">
        <v>100750</v>
      </c>
      <c r="E85" s="47">
        <v>100750</v>
      </c>
      <c r="F85" s="47">
        <v>93259</v>
      </c>
      <c r="G85" s="30">
        <f>SUM(F85/E85)*100</f>
        <v>92.56476426799007</v>
      </c>
    </row>
    <row r="86" spans="1:7" ht="15">
      <c r="A86" s="2"/>
      <c r="B86" s="27"/>
      <c r="C86" s="2"/>
      <c r="D86" s="47"/>
      <c r="E86" s="47"/>
      <c r="F86" s="47"/>
      <c r="G86" s="30"/>
    </row>
    <row r="87" spans="1:7" ht="15">
      <c r="A87" s="2"/>
      <c r="B87" s="37">
        <v>75097</v>
      </c>
      <c r="C87" s="38" t="s">
        <v>112</v>
      </c>
      <c r="D87" s="49">
        <f>SUM(D88)</f>
        <v>0</v>
      </c>
      <c r="E87" s="49">
        <f>SUM(E88)</f>
        <v>80126</v>
      </c>
      <c r="F87" s="49">
        <f>SUM(F88)</f>
        <v>79466</v>
      </c>
      <c r="G87" s="40">
        <f>SUM(F87/E87)*100</f>
        <v>99.17629733170257</v>
      </c>
    </row>
    <row r="88" spans="1:7" ht="15">
      <c r="A88" s="2"/>
      <c r="B88" s="27"/>
      <c r="C88" s="2" t="s">
        <v>9</v>
      </c>
      <c r="D88" s="47">
        <v>0</v>
      </c>
      <c r="E88" s="47">
        <v>80126</v>
      </c>
      <c r="F88" s="47">
        <f>SUM(F89:F90)</f>
        <v>79466</v>
      </c>
      <c r="G88" s="30">
        <f>SUM(F88/E88)*100</f>
        <v>99.17629733170257</v>
      </c>
    </row>
    <row r="89" spans="1:7" ht="15">
      <c r="A89" s="2"/>
      <c r="B89" s="27" t="s">
        <v>2</v>
      </c>
      <c r="C89" s="2" t="s">
        <v>113</v>
      </c>
      <c r="D89" s="47">
        <v>0</v>
      </c>
      <c r="E89" s="47">
        <v>80126</v>
      </c>
      <c r="F89" s="47">
        <v>79466</v>
      </c>
      <c r="G89" s="30">
        <f>SUM(F89/E89)*100</f>
        <v>99.17629733170257</v>
      </c>
    </row>
    <row r="90" spans="1:7" ht="15">
      <c r="A90" s="2"/>
      <c r="B90" s="27"/>
      <c r="C90" s="2"/>
      <c r="D90" s="47"/>
      <c r="E90" s="47"/>
      <c r="F90" s="47"/>
      <c r="G90" s="30"/>
    </row>
    <row r="91" spans="1:7" ht="15">
      <c r="A91" s="2"/>
      <c r="B91" s="27"/>
      <c r="C91" s="2"/>
      <c r="D91" s="47"/>
      <c r="E91" s="47"/>
      <c r="F91" s="47"/>
      <c r="G91" s="30"/>
    </row>
    <row r="92" spans="1:7" ht="16.5" thickBot="1">
      <c r="A92" s="2"/>
      <c r="B92" s="31"/>
      <c r="C92" s="32"/>
      <c r="D92" s="51"/>
      <c r="E92" s="51"/>
      <c r="F92" s="51"/>
      <c r="G92" s="22"/>
    </row>
    <row r="93" spans="1:7" ht="0.75" customHeight="1" thickBot="1" thickTop="1">
      <c r="A93" s="2"/>
      <c r="B93" s="60"/>
      <c r="C93" s="60"/>
      <c r="D93" s="60"/>
      <c r="E93" s="60"/>
      <c r="F93" s="60"/>
      <c r="G93" s="61"/>
    </row>
    <row r="94" spans="1:7" ht="48.75" thickBot="1" thickTop="1">
      <c r="A94" s="2"/>
      <c r="B94" s="62">
        <v>751</v>
      </c>
      <c r="C94" s="35" t="s">
        <v>34</v>
      </c>
      <c r="D94" s="45">
        <f>SUM(D95,D99)</f>
        <v>6340</v>
      </c>
      <c r="E94" s="45">
        <f>SUM(E95,E99)</f>
        <v>47353</v>
      </c>
      <c r="F94" s="45">
        <f>SUM(F95,F99)</f>
        <v>47353</v>
      </c>
      <c r="G94" s="22">
        <f>SUM(F94/E94)*100</f>
        <v>100</v>
      </c>
    </row>
    <row r="95" spans="1:7" ht="15.75" thickTop="1">
      <c r="A95" s="2"/>
      <c r="B95" s="36">
        <v>75101</v>
      </c>
      <c r="C95" s="24" t="s">
        <v>35</v>
      </c>
      <c r="D95" s="46">
        <f aca="true" t="shared" si="5" ref="D95:F96">SUM(D96)</f>
        <v>6340</v>
      </c>
      <c r="E95" s="46">
        <f t="shared" si="5"/>
        <v>6340</v>
      </c>
      <c r="F95" s="46">
        <f t="shared" si="5"/>
        <v>6340</v>
      </c>
      <c r="G95" s="26">
        <f>SUM(F95/E95)*100</f>
        <v>100</v>
      </c>
    </row>
    <row r="96" spans="1:7" ht="15">
      <c r="A96" s="2"/>
      <c r="B96" s="27"/>
      <c r="C96" s="2" t="s">
        <v>9</v>
      </c>
      <c r="D96" s="47">
        <f t="shared" si="5"/>
        <v>6340</v>
      </c>
      <c r="E96" s="47">
        <f t="shared" si="5"/>
        <v>6340</v>
      </c>
      <c r="F96" s="47">
        <f>SUM(F97)</f>
        <v>6340</v>
      </c>
      <c r="G96" s="30">
        <f>SUM(F96/E96)*100</f>
        <v>100</v>
      </c>
    </row>
    <row r="97" spans="1:7" ht="15">
      <c r="A97" s="2"/>
      <c r="B97" s="27"/>
      <c r="C97" s="2" t="s">
        <v>100</v>
      </c>
      <c r="D97" s="47">
        <v>6340</v>
      </c>
      <c r="E97" s="47">
        <v>6340</v>
      </c>
      <c r="F97" s="47">
        <v>6340</v>
      </c>
      <c r="G97" s="63">
        <f>SUM(F97/E97)*100</f>
        <v>100</v>
      </c>
    </row>
    <row r="98" spans="1:7" ht="15">
      <c r="A98" s="2"/>
      <c r="B98" s="27"/>
      <c r="C98" s="56"/>
      <c r="D98" s="64"/>
      <c r="E98" s="64"/>
      <c r="F98" s="47"/>
      <c r="G98" s="63"/>
    </row>
    <row r="99" spans="1:7" ht="15">
      <c r="A99" s="2"/>
      <c r="B99" s="65">
        <v>75113</v>
      </c>
      <c r="C99" s="48" t="s">
        <v>114</v>
      </c>
      <c r="D99" s="49">
        <f>SUM(D100)</f>
        <v>0</v>
      </c>
      <c r="E99" s="49">
        <f>SUM(E100)</f>
        <v>41013</v>
      </c>
      <c r="F99" s="49">
        <f>SUM(F100)</f>
        <v>41013</v>
      </c>
      <c r="G99" s="40">
        <f>SUM(F99/E99)*100</f>
        <v>100</v>
      </c>
    </row>
    <row r="100" spans="1:7" ht="15">
      <c r="A100" s="2"/>
      <c r="B100" s="27"/>
      <c r="C100" s="2" t="s">
        <v>9</v>
      </c>
      <c r="D100" s="47">
        <v>0</v>
      </c>
      <c r="E100" s="47">
        <f>SUM(E101:E102)</f>
        <v>41013</v>
      </c>
      <c r="F100" s="47">
        <f>SUM(F101:F102)</f>
        <v>41013</v>
      </c>
      <c r="G100" s="30">
        <f>SUM(F100/E100)*100</f>
        <v>100</v>
      </c>
    </row>
    <row r="101" spans="1:7" ht="15">
      <c r="A101" s="2"/>
      <c r="B101" s="27"/>
      <c r="C101" s="2" t="s">
        <v>115</v>
      </c>
      <c r="D101" s="47">
        <v>0</v>
      </c>
      <c r="E101" s="47">
        <v>25340</v>
      </c>
      <c r="F101" s="47">
        <v>25340</v>
      </c>
      <c r="G101" s="30">
        <f>SUM(F101/E101)*100</f>
        <v>100</v>
      </c>
    </row>
    <row r="102" spans="1:7" ht="15.75" thickBot="1">
      <c r="A102" s="2"/>
      <c r="B102" s="31"/>
      <c r="C102" s="32" t="s">
        <v>30</v>
      </c>
      <c r="D102" s="51"/>
      <c r="E102" s="51">
        <v>15673</v>
      </c>
      <c r="F102" s="51">
        <v>15673</v>
      </c>
      <c r="G102" s="30">
        <f>SUM(F102/E102)*100</f>
        <v>100</v>
      </c>
    </row>
    <row r="103" spans="1:7" ht="16.5" thickTop="1">
      <c r="A103" s="2"/>
      <c r="B103" s="42"/>
      <c r="C103" s="2"/>
      <c r="D103" s="43"/>
      <c r="E103" s="43"/>
      <c r="F103" s="43"/>
      <c r="G103" s="73"/>
    </row>
    <row r="104" spans="1:7" ht="16.5" thickBot="1">
      <c r="A104" s="2"/>
      <c r="B104" s="44">
        <v>754</v>
      </c>
      <c r="C104" s="20" t="s">
        <v>41</v>
      </c>
      <c r="D104" s="45">
        <f>SUM(D105,D113,D118,D123)</f>
        <v>183340</v>
      </c>
      <c r="E104" s="45">
        <f>SUM(E105,E109,E113,E118,E123)</f>
        <v>333340</v>
      </c>
      <c r="F104" s="45">
        <f>SUM(F105,F109,F113,F118,F123)</f>
        <v>308635</v>
      </c>
      <c r="G104" s="22">
        <f>SUM(F104/E104)*100</f>
        <v>92.58864822703546</v>
      </c>
    </row>
    <row r="105" spans="1:7" ht="15.75" thickTop="1">
      <c r="A105" s="2"/>
      <c r="B105" s="36">
        <v>75405</v>
      </c>
      <c r="C105" s="24" t="s">
        <v>36</v>
      </c>
      <c r="D105" s="46">
        <f aca="true" t="shared" si="6" ref="D105:F106">SUM(D106)</f>
        <v>62000</v>
      </c>
      <c r="E105" s="46">
        <f t="shared" si="6"/>
        <v>62000</v>
      </c>
      <c r="F105" s="46">
        <f t="shared" si="6"/>
        <v>59438</v>
      </c>
      <c r="G105" s="26">
        <f>SUM(F105/E105)*100</f>
        <v>95.86774193548388</v>
      </c>
    </row>
    <row r="106" spans="1:7" ht="15">
      <c r="A106" s="2"/>
      <c r="B106" s="27"/>
      <c r="C106" s="2" t="s">
        <v>9</v>
      </c>
      <c r="D106" s="47">
        <f t="shared" si="6"/>
        <v>62000</v>
      </c>
      <c r="E106" s="47">
        <f t="shared" si="6"/>
        <v>62000</v>
      </c>
      <c r="F106" s="47">
        <f t="shared" si="6"/>
        <v>59438</v>
      </c>
      <c r="G106" s="30">
        <f>SUM(F106/E106)*100</f>
        <v>95.86774193548388</v>
      </c>
    </row>
    <row r="107" spans="1:7" ht="15">
      <c r="A107" s="2"/>
      <c r="B107" s="27"/>
      <c r="C107" s="2" t="s">
        <v>37</v>
      </c>
      <c r="D107" s="47">
        <v>62000</v>
      </c>
      <c r="E107" s="47">
        <v>62000</v>
      </c>
      <c r="F107" s="47">
        <v>59438</v>
      </c>
      <c r="G107" s="30">
        <f>SUM(F107/E107)*100</f>
        <v>95.86774193548388</v>
      </c>
    </row>
    <row r="108" spans="1:7" ht="15">
      <c r="A108" s="2"/>
      <c r="B108" s="27"/>
      <c r="C108" s="2"/>
      <c r="D108" s="47"/>
      <c r="E108" s="47"/>
      <c r="F108" s="47"/>
      <c r="G108" s="30"/>
    </row>
    <row r="109" spans="1:7" ht="15">
      <c r="A109" s="2"/>
      <c r="B109" s="66">
        <v>75411</v>
      </c>
      <c r="C109" s="48" t="s">
        <v>120</v>
      </c>
      <c r="D109" s="49">
        <f aca="true" t="shared" si="7" ref="D109:F110">SUM(D110)</f>
        <v>0</v>
      </c>
      <c r="E109" s="49">
        <f t="shared" si="7"/>
        <v>150000</v>
      </c>
      <c r="F109" s="49">
        <f t="shared" si="7"/>
        <v>150000</v>
      </c>
      <c r="G109" s="40">
        <f>SUM(F109/E109)*100</f>
        <v>100</v>
      </c>
    </row>
    <row r="110" spans="1:7" ht="15">
      <c r="A110" s="2"/>
      <c r="B110" s="75"/>
      <c r="C110" s="41" t="s">
        <v>61</v>
      </c>
      <c r="D110" s="47">
        <f t="shared" si="7"/>
        <v>0</v>
      </c>
      <c r="E110" s="47">
        <f t="shared" si="7"/>
        <v>150000</v>
      </c>
      <c r="F110" s="47">
        <f t="shared" si="7"/>
        <v>150000</v>
      </c>
      <c r="G110" s="30">
        <f>SUM(F110/E110)*100</f>
        <v>100</v>
      </c>
    </row>
    <row r="111" spans="1:7" ht="15">
      <c r="A111" s="2"/>
      <c r="B111" s="75"/>
      <c r="C111" s="41" t="s">
        <v>50</v>
      </c>
      <c r="D111" s="47">
        <v>0</v>
      </c>
      <c r="E111" s="47">
        <v>150000</v>
      </c>
      <c r="F111" s="47">
        <v>150000</v>
      </c>
      <c r="G111" s="30">
        <f>SUM(F111/E111)*100</f>
        <v>100</v>
      </c>
    </row>
    <row r="112" spans="1:7" ht="15">
      <c r="A112" s="2"/>
      <c r="B112" s="27"/>
      <c r="C112" s="2"/>
      <c r="D112" s="47"/>
      <c r="E112" s="47"/>
      <c r="F112" s="47"/>
      <c r="G112" s="30"/>
    </row>
    <row r="113" spans="1:7" ht="15">
      <c r="A113" s="2"/>
      <c r="B113" s="37">
        <v>75414</v>
      </c>
      <c r="C113" s="38" t="s">
        <v>38</v>
      </c>
      <c r="D113" s="49">
        <f>SUM(D114,D116)</f>
        <v>18000</v>
      </c>
      <c r="E113" s="49">
        <f>SUM(E114,E116)</f>
        <v>18000</v>
      </c>
      <c r="F113" s="49">
        <f>SUM(F114,F116)</f>
        <v>8133</v>
      </c>
      <c r="G113" s="40">
        <f>SUM(F113/E113)*100</f>
        <v>45.18333333333333</v>
      </c>
    </row>
    <row r="114" spans="1:7" ht="15">
      <c r="A114" s="2"/>
      <c r="B114" s="27"/>
      <c r="C114" s="2" t="s">
        <v>9</v>
      </c>
      <c r="D114" s="47">
        <f>SUM(D115)</f>
        <v>13000</v>
      </c>
      <c r="E114" s="47">
        <f>SUM(E115)</f>
        <v>13000</v>
      </c>
      <c r="F114" s="47">
        <f>SUM(F115)</f>
        <v>3133</v>
      </c>
      <c r="G114" s="30">
        <f>SUM(F114/E114)*100</f>
        <v>24.099999999999998</v>
      </c>
    </row>
    <row r="115" spans="1:7" ht="15">
      <c r="A115" s="2"/>
      <c r="B115" s="27"/>
      <c r="C115" s="2" t="s">
        <v>17</v>
      </c>
      <c r="D115" s="47">
        <v>13000</v>
      </c>
      <c r="E115" s="47">
        <v>13000</v>
      </c>
      <c r="F115" s="47">
        <v>3133</v>
      </c>
      <c r="G115" s="30">
        <f>SUM(F115/E115)*100</f>
        <v>24.099999999999998</v>
      </c>
    </row>
    <row r="116" spans="1:7" ht="15">
      <c r="A116" s="2"/>
      <c r="B116" s="27"/>
      <c r="C116" s="2" t="s">
        <v>18</v>
      </c>
      <c r="D116" s="47">
        <v>5000</v>
      </c>
      <c r="E116" s="47">
        <v>5000</v>
      </c>
      <c r="F116" s="47">
        <v>5000</v>
      </c>
      <c r="G116" s="30">
        <f>SUM(F116/E116)*100</f>
        <v>100</v>
      </c>
    </row>
    <row r="117" spans="1:7" ht="15">
      <c r="A117" s="2"/>
      <c r="B117" s="27"/>
      <c r="C117" s="2"/>
      <c r="D117" s="47"/>
      <c r="E117" s="47"/>
      <c r="F117" s="47"/>
      <c r="G117" s="30"/>
    </row>
    <row r="118" spans="1:7" ht="15">
      <c r="A118" s="2"/>
      <c r="B118" s="37">
        <v>75416</v>
      </c>
      <c r="C118" s="38" t="s">
        <v>39</v>
      </c>
      <c r="D118" s="49">
        <f>SUM(D119)</f>
        <v>98340</v>
      </c>
      <c r="E118" s="49">
        <f>SUM(E119)</f>
        <v>98340</v>
      </c>
      <c r="F118" s="49">
        <f>SUM(F119)</f>
        <v>91064</v>
      </c>
      <c r="G118" s="40">
        <f>SUM(F118/E118)*100</f>
        <v>92.60117958104536</v>
      </c>
    </row>
    <row r="119" spans="1:7" ht="15">
      <c r="A119" s="2"/>
      <c r="B119" s="27"/>
      <c r="C119" s="2" t="s">
        <v>9</v>
      </c>
      <c r="D119" s="47">
        <f>SUM(D120:D121)</f>
        <v>98340</v>
      </c>
      <c r="E119" s="47">
        <f>SUM(E120:E121)</f>
        <v>98340</v>
      </c>
      <c r="F119" s="47">
        <f>SUM(F120:F121)</f>
        <v>91064</v>
      </c>
      <c r="G119" s="30">
        <f>SUM(F119/E119)*100</f>
        <v>92.60117958104536</v>
      </c>
    </row>
    <row r="120" spans="1:7" ht="15">
      <c r="A120" s="2"/>
      <c r="B120" s="27"/>
      <c r="C120" s="2" t="s">
        <v>27</v>
      </c>
      <c r="D120" s="47">
        <v>85600</v>
      </c>
      <c r="E120" s="47">
        <v>85600</v>
      </c>
      <c r="F120" s="47">
        <v>79656</v>
      </c>
      <c r="G120" s="30">
        <f>SUM(F120/E120)*100</f>
        <v>93.05607476635514</v>
      </c>
    </row>
    <row r="121" spans="1:7" ht="15">
      <c r="A121" s="2"/>
      <c r="B121" s="27"/>
      <c r="C121" s="2" t="s">
        <v>40</v>
      </c>
      <c r="D121" s="47">
        <v>12740</v>
      </c>
      <c r="E121" s="47">
        <v>12740</v>
      </c>
      <c r="F121" s="47">
        <v>11408</v>
      </c>
      <c r="G121" s="30">
        <f>SUM(F121/E121)*100</f>
        <v>89.5447409733124</v>
      </c>
    </row>
    <row r="122" spans="1:7" ht="15">
      <c r="A122" s="2"/>
      <c r="B122" s="27"/>
      <c r="C122" s="2"/>
      <c r="D122" s="47"/>
      <c r="E122" s="47"/>
      <c r="F122" s="47"/>
      <c r="G122" s="30"/>
    </row>
    <row r="123" spans="1:7" ht="15">
      <c r="A123" s="2"/>
      <c r="B123" s="37">
        <v>75478</v>
      </c>
      <c r="C123" s="38" t="s">
        <v>101</v>
      </c>
      <c r="D123" s="49">
        <f>SUM(D124)</f>
        <v>5000</v>
      </c>
      <c r="E123" s="49">
        <f>SUM(E124)</f>
        <v>5000</v>
      </c>
      <c r="F123" s="49">
        <f>SUM(F124)</f>
        <v>0</v>
      </c>
      <c r="G123" s="40">
        <f>SUM(F123/E123)*100</f>
        <v>0</v>
      </c>
    </row>
    <row r="124" spans="1:7" ht="15">
      <c r="A124" s="2"/>
      <c r="B124" s="27"/>
      <c r="C124" s="2" t="s">
        <v>9</v>
      </c>
      <c r="D124" s="47">
        <v>5000</v>
      </c>
      <c r="E124" s="47">
        <f>SUM(E125:E126)</f>
        <v>5000</v>
      </c>
      <c r="F124" s="47">
        <f>SUM(F125:F126)</f>
        <v>0</v>
      </c>
      <c r="G124" s="30">
        <f>SUM(F124/E124)*100</f>
        <v>0</v>
      </c>
    </row>
    <row r="125" spans="1:7" ht="15">
      <c r="A125" s="2"/>
      <c r="B125" s="27"/>
      <c r="C125" s="2" t="s">
        <v>12</v>
      </c>
      <c r="D125" s="47">
        <v>5000</v>
      </c>
      <c r="E125" s="47">
        <v>5000</v>
      </c>
      <c r="F125" s="47">
        <v>0</v>
      </c>
      <c r="G125" s="30">
        <f>SUM(F125/E125)*100</f>
        <v>0</v>
      </c>
    </row>
    <row r="126" spans="1:7" ht="16.5" thickBot="1">
      <c r="A126" s="2"/>
      <c r="B126" s="31"/>
      <c r="C126" s="32"/>
      <c r="D126" s="51"/>
      <c r="E126" s="51"/>
      <c r="F126" s="51"/>
      <c r="G126" s="22"/>
    </row>
    <row r="127" spans="1:7" ht="16.5" thickTop="1">
      <c r="A127" s="2"/>
      <c r="B127" s="42"/>
      <c r="C127" s="2"/>
      <c r="D127" s="43"/>
      <c r="E127" s="43"/>
      <c r="F127" s="43"/>
      <c r="G127" s="34"/>
    </row>
    <row r="128" spans="1:7" ht="16.5" thickBot="1">
      <c r="A128" s="2"/>
      <c r="B128" s="44">
        <v>757</v>
      </c>
      <c r="C128" s="20" t="s">
        <v>42</v>
      </c>
      <c r="D128" s="45">
        <f>SUM(D129,D132)</f>
        <v>690540</v>
      </c>
      <c r="E128" s="45">
        <f>SUM(E129,E132)</f>
        <v>590540</v>
      </c>
      <c r="F128" s="45">
        <f>SUM(F129,F132)</f>
        <v>587780</v>
      </c>
      <c r="G128" s="22">
        <f>SUM(F128/E128)*100</f>
        <v>99.5326311511498</v>
      </c>
    </row>
    <row r="129" spans="1:7" ht="15.75" thickTop="1">
      <c r="A129" s="2"/>
      <c r="B129" s="36">
        <v>75702</v>
      </c>
      <c r="C129" s="24" t="s">
        <v>43</v>
      </c>
      <c r="D129" s="46">
        <f>SUM(D130)</f>
        <v>460500</v>
      </c>
      <c r="E129" s="46">
        <f>SUM(E130)</f>
        <v>360500</v>
      </c>
      <c r="F129" s="46">
        <f>SUM(F130)</f>
        <v>357740</v>
      </c>
      <c r="G129" s="26">
        <f>SUM(F129/E129)*100</f>
        <v>99.23439667128987</v>
      </c>
    </row>
    <row r="130" spans="1:7" ht="15">
      <c r="A130" s="2"/>
      <c r="B130" s="27"/>
      <c r="C130" s="2" t="s">
        <v>44</v>
      </c>
      <c r="D130" s="47">
        <v>460500</v>
      </c>
      <c r="E130" s="47">
        <v>360500</v>
      </c>
      <c r="F130" s="47">
        <v>357740</v>
      </c>
      <c r="G130" s="30">
        <f>SUM(F130/E130)*100</f>
        <v>99.23439667128987</v>
      </c>
    </row>
    <row r="131" spans="1:7" ht="15">
      <c r="A131" s="2"/>
      <c r="B131" s="27"/>
      <c r="C131" s="2"/>
      <c r="D131" s="47"/>
      <c r="E131" s="47"/>
      <c r="F131" s="47"/>
      <c r="G131" s="30"/>
    </row>
    <row r="132" spans="1:7" ht="15">
      <c r="A132" s="2"/>
      <c r="B132" s="37">
        <v>75704</v>
      </c>
      <c r="C132" s="38" t="s">
        <v>80</v>
      </c>
      <c r="D132" s="49">
        <f>SUM(D133)</f>
        <v>230040</v>
      </c>
      <c r="E132" s="49">
        <f>SUM(E133)</f>
        <v>230040</v>
      </c>
      <c r="F132" s="49">
        <f>SUM(F133)</f>
        <v>230040</v>
      </c>
      <c r="G132" s="40">
        <f>SUM(F132/E132)*100</f>
        <v>100</v>
      </c>
    </row>
    <row r="133" spans="1:7" ht="15">
      <c r="A133" s="2"/>
      <c r="B133" s="27"/>
      <c r="C133" s="56" t="s">
        <v>81</v>
      </c>
      <c r="D133" s="47">
        <v>230040</v>
      </c>
      <c r="E133" s="47">
        <v>230040</v>
      </c>
      <c r="F133" s="47">
        <v>230040</v>
      </c>
      <c r="G133" s="30">
        <f>SUM(F133/E133)*100</f>
        <v>100</v>
      </c>
    </row>
    <row r="134" spans="1:7" ht="16.5" thickBot="1">
      <c r="A134" s="2"/>
      <c r="B134" s="31"/>
      <c r="C134" s="32"/>
      <c r="D134" s="51"/>
      <c r="E134" s="51"/>
      <c r="F134" s="51"/>
      <c r="G134" s="22"/>
    </row>
    <row r="135" spans="1:7" ht="16.5" thickTop="1">
      <c r="A135" s="2"/>
      <c r="B135" s="27"/>
      <c r="C135" s="2"/>
      <c r="D135" s="47"/>
      <c r="E135" s="47"/>
      <c r="F135" s="47"/>
      <c r="G135" s="73"/>
    </row>
    <row r="136" spans="1:7" ht="16.5" thickBot="1">
      <c r="A136" s="2"/>
      <c r="B136" s="44">
        <v>758</v>
      </c>
      <c r="C136" s="20" t="s">
        <v>45</v>
      </c>
      <c r="D136" s="45">
        <f>SUM(D137)</f>
        <v>1161071</v>
      </c>
      <c r="E136" s="45">
        <f>SUM(E137)</f>
        <v>1637778</v>
      </c>
      <c r="F136" s="45">
        <f>SUM(F137)</f>
        <v>0</v>
      </c>
      <c r="G136" s="22">
        <f>SUM(F136/E136)*100</f>
        <v>0</v>
      </c>
    </row>
    <row r="137" spans="1:7" ht="16.5" thickTop="1">
      <c r="A137" s="2"/>
      <c r="B137" s="37">
        <v>75818</v>
      </c>
      <c r="C137" s="38" t="s">
        <v>46</v>
      </c>
      <c r="D137" s="49">
        <f>SUM(D138,D140)</f>
        <v>1161071</v>
      </c>
      <c r="E137" s="49">
        <f>SUM(E138,E140)</f>
        <v>1637778</v>
      </c>
      <c r="F137" s="49">
        <f>SUM(F138:F140)</f>
        <v>0</v>
      </c>
      <c r="G137" s="54">
        <f>SUM(F137/E137)*100</f>
        <v>0</v>
      </c>
    </row>
    <row r="138" spans="1:7" ht="15.75">
      <c r="A138" s="2"/>
      <c r="B138" s="27"/>
      <c r="C138" s="2" t="s">
        <v>102</v>
      </c>
      <c r="D138" s="47">
        <v>100071</v>
      </c>
      <c r="E138" s="47">
        <f>SUM(E139)</f>
        <v>576778</v>
      </c>
      <c r="F138" s="47">
        <v>0</v>
      </c>
      <c r="G138" s="34"/>
    </row>
    <row r="139" spans="1:7" ht="15.75">
      <c r="A139" s="2"/>
      <c r="B139" s="27"/>
      <c r="C139" s="2" t="s">
        <v>103</v>
      </c>
      <c r="D139" s="47">
        <v>100071</v>
      </c>
      <c r="E139" s="47">
        <v>576778</v>
      </c>
      <c r="F139" s="47">
        <v>0</v>
      </c>
      <c r="G139" s="34"/>
    </row>
    <row r="140" spans="1:7" ht="15.75">
      <c r="A140" s="2"/>
      <c r="B140" s="27"/>
      <c r="C140" s="2" t="s">
        <v>47</v>
      </c>
      <c r="D140" s="47">
        <v>1061000</v>
      </c>
      <c r="E140" s="47">
        <f>SUM(E141)</f>
        <v>1061000</v>
      </c>
      <c r="F140" s="47">
        <f>SUM(F141)</f>
        <v>0</v>
      </c>
      <c r="G140" s="34"/>
    </row>
    <row r="141" spans="1:7" ht="15.75">
      <c r="A141" s="2"/>
      <c r="B141" s="27"/>
      <c r="C141" s="56" t="s">
        <v>103</v>
      </c>
      <c r="D141" s="47">
        <v>1061000</v>
      </c>
      <c r="E141" s="47">
        <v>1061000</v>
      </c>
      <c r="F141" s="47">
        <v>0</v>
      </c>
      <c r="G141" s="34"/>
    </row>
    <row r="142" spans="1:7" ht="15.75">
      <c r="A142" s="2"/>
      <c r="B142" s="27"/>
      <c r="C142" s="55" t="s">
        <v>104</v>
      </c>
      <c r="D142" s="64">
        <v>1050000</v>
      </c>
      <c r="E142" s="64">
        <v>1050000</v>
      </c>
      <c r="F142" s="64">
        <v>0</v>
      </c>
      <c r="G142" s="34"/>
    </row>
    <row r="143" spans="1:7" ht="15.75">
      <c r="A143" s="2"/>
      <c r="B143" s="27"/>
      <c r="C143" s="56" t="s">
        <v>105</v>
      </c>
      <c r="D143" s="47">
        <v>11000</v>
      </c>
      <c r="E143" s="47">
        <v>11000</v>
      </c>
      <c r="F143" s="47">
        <v>0</v>
      </c>
      <c r="G143" s="34"/>
    </row>
    <row r="144" spans="1:7" ht="16.5" thickBot="1">
      <c r="A144" s="2"/>
      <c r="B144" s="27"/>
      <c r="C144" s="59"/>
      <c r="D144" s="47"/>
      <c r="E144" s="47"/>
      <c r="F144" s="47"/>
      <c r="G144" s="22"/>
    </row>
    <row r="145" spans="1:7" ht="16.5" thickTop="1">
      <c r="A145" s="2"/>
      <c r="B145" s="42"/>
      <c r="C145" s="2"/>
      <c r="D145" s="52"/>
      <c r="E145" s="52"/>
      <c r="F145" s="52"/>
      <c r="G145" s="34"/>
    </row>
    <row r="146" spans="1:7" ht="16.5" thickBot="1">
      <c r="A146" s="2"/>
      <c r="B146" s="44">
        <v>801</v>
      </c>
      <c r="C146" s="20" t="s">
        <v>48</v>
      </c>
      <c r="D146" s="45">
        <f>SUM(D147,D153,D160,D165,D169,D174,D180)</f>
        <v>19744148</v>
      </c>
      <c r="E146" s="45">
        <f>SUM(E147,E153,E160,E165,E169,E174,E180)</f>
        <v>19756217</v>
      </c>
      <c r="F146" s="45">
        <f>SUM(F147,F153,F160,F165,F169,F174,F180)</f>
        <v>19651049</v>
      </c>
      <c r="G146" s="22">
        <f aca="true" t="shared" si="8" ref="G146:G151">SUM(F146/E146)*100</f>
        <v>99.46767136643619</v>
      </c>
    </row>
    <row r="147" spans="1:7" ht="15.75" thickTop="1">
      <c r="A147" s="2"/>
      <c r="B147" s="36">
        <v>80101</v>
      </c>
      <c r="C147" s="24" t="s">
        <v>49</v>
      </c>
      <c r="D147" s="46">
        <f>SUM(D148)</f>
        <v>8911297</v>
      </c>
      <c r="E147" s="46">
        <f>SUM(E148,E151)</f>
        <v>8121719</v>
      </c>
      <c r="F147" s="46">
        <f>SUM(F148,F151)</f>
        <v>8041269</v>
      </c>
      <c r="G147" s="26">
        <f t="shared" si="8"/>
        <v>99.00944615296343</v>
      </c>
    </row>
    <row r="148" spans="1:7" ht="15">
      <c r="A148" s="2"/>
      <c r="B148" s="27"/>
      <c r="C148" s="2" t="s">
        <v>93</v>
      </c>
      <c r="D148" s="47">
        <f>SUM(D149:D150)</f>
        <v>8911297</v>
      </c>
      <c r="E148" s="47">
        <f>SUM(E149:E150)</f>
        <v>8113773</v>
      </c>
      <c r="F148" s="47">
        <f>SUM(F149:F150)</f>
        <v>8033323</v>
      </c>
      <c r="G148" s="30">
        <f t="shared" si="8"/>
        <v>99.00847608134957</v>
      </c>
    </row>
    <row r="149" spans="1:7" ht="15">
      <c r="A149" s="2"/>
      <c r="B149" s="27"/>
      <c r="C149" s="2" t="s">
        <v>27</v>
      </c>
      <c r="D149" s="47">
        <v>6020443</v>
      </c>
      <c r="E149" s="47">
        <v>6681381</v>
      </c>
      <c r="F149" s="47">
        <v>6681381</v>
      </c>
      <c r="G149" s="30">
        <f t="shared" si="8"/>
        <v>100</v>
      </c>
    </row>
    <row r="150" spans="1:7" ht="15">
      <c r="A150" s="2"/>
      <c r="B150" s="27"/>
      <c r="C150" s="2" t="s">
        <v>30</v>
      </c>
      <c r="D150" s="47">
        <v>2890854</v>
      </c>
      <c r="E150" s="47">
        <v>1432392</v>
      </c>
      <c r="F150" s="47">
        <v>1351942</v>
      </c>
      <c r="G150" s="30">
        <f t="shared" si="8"/>
        <v>94.38352071220727</v>
      </c>
    </row>
    <row r="151" spans="1:7" ht="15">
      <c r="A151" s="2"/>
      <c r="B151" s="27"/>
      <c r="C151" s="2" t="s">
        <v>94</v>
      </c>
      <c r="D151" s="47"/>
      <c r="E151" s="47">
        <v>7946</v>
      </c>
      <c r="F151" s="47">
        <v>7946</v>
      </c>
      <c r="G151" s="30">
        <f t="shared" si="8"/>
        <v>100</v>
      </c>
    </row>
    <row r="152" spans="1:7" ht="15">
      <c r="A152" s="2"/>
      <c r="B152" s="27"/>
      <c r="C152" s="2"/>
      <c r="D152" s="47"/>
      <c r="E152" s="47"/>
      <c r="F152" s="47"/>
      <c r="G152" s="30"/>
    </row>
    <row r="153" spans="1:7" ht="15">
      <c r="A153" s="2"/>
      <c r="B153" s="37">
        <v>80104</v>
      </c>
      <c r="C153" s="38" t="s">
        <v>106</v>
      </c>
      <c r="D153" s="49">
        <f>SUM(D154)</f>
        <v>5267188</v>
      </c>
      <c r="E153" s="49">
        <f>SUM(E154,E157)</f>
        <v>5385385</v>
      </c>
      <c r="F153" s="49">
        <f>SUM(F154,F157)</f>
        <v>5380175</v>
      </c>
      <c r="G153" s="40">
        <f aca="true" t="shared" si="9" ref="G153:G158">SUM(F153/E153)*100</f>
        <v>99.90325668452672</v>
      </c>
    </row>
    <row r="154" spans="1:7" ht="15">
      <c r="A154" s="2"/>
      <c r="B154" s="27"/>
      <c r="C154" s="2" t="s">
        <v>9</v>
      </c>
      <c r="D154" s="47">
        <f>SUM(D155:D156)</f>
        <v>5267188</v>
      </c>
      <c r="E154" s="47">
        <f>SUM(E155:E156)</f>
        <v>5379385</v>
      </c>
      <c r="F154" s="47">
        <f>SUM(F155:F156)</f>
        <v>5374793</v>
      </c>
      <c r="G154" s="30">
        <f t="shared" si="9"/>
        <v>99.91463708211998</v>
      </c>
    </row>
    <row r="155" spans="1:7" ht="15">
      <c r="A155" s="2"/>
      <c r="B155" s="27"/>
      <c r="C155" s="2" t="s">
        <v>107</v>
      </c>
      <c r="D155" s="47">
        <v>5244314</v>
      </c>
      <c r="E155" s="47">
        <v>5341000</v>
      </c>
      <c r="F155" s="47">
        <v>5339522</v>
      </c>
      <c r="G155" s="30">
        <f t="shared" si="9"/>
        <v>99.97232727953566</v>
      </c>
    </row>
    <row r="156" spans="1:7" ht="15">
      <c r="A156" s="2"/>
      <c r="B156" s="27"/>
      <c r="C156" s="2" t="s">
        <v>33</v>
      </c>
      <c r="D156" s="47">
        <v>22874</v>
      </c>
      <c r="E156" s="47">
        <v>38385</v>
      </c>
      <c r="F156" s="47">
        <v>35271</v>
      </c>
      <c r="G156" s="30">
        <f t="shared" si="9"/>
        <v>91.88745603751465</v>
      </c>
    </row>
    <row r="157" spans="1:7" ht="15">
      <c r="A157" s="2"/>
      <c r="B157" s="27"/>
      <c r="C157" s="2" t="s">
        <v>18</v>
      </c>
      <c r="D157" s="47"/>
      <c r="E157" s="47">
        <f>SUM(E158)</f>
        <v>6000</v>
      </c>
      <c r="F157" s="47">
        <f>SUM(F158)</f>
        <v>5382</v>
      </c>
      <c r="G157" s="30">
        <f t="shared" si="9"/>
        <v>89.7</v>
      </c>
    </row>
    <row r="158" spans="1:7" ht="15">
      <c r="A158" s="2"/>
      <c r="B158" s="27"/>
      <c r="C158" s="2" t="s">
        <v>107</v>
      </c>
      <c r="D158" s="47"/>
      <c r="E158" s="47">
        <v>6000</v>
      </c>
      <c r="F158" s="47">
        <v>5382</v>
      </c>
      <c r="G158" s="30">
        <f t="shared" si="9"/>
        <v>89.7</v>
      </c>
    </row>
    <row r="159" spans="1:7" ht="15">
      <c r="A159" s="2"/>
      <c r="B159" s="27"/>
      <c r="C159" s="2"/>
      <c r="D159" s="47"/>
      <c r="E159" s="47"/>
      <c r="F159" s="47"/>
      <c r="G159" s="30"/>
    </row>
    <row r="160" spans="1:7" ht="15">
      <c r="A160" s="2"/>
      <c r="B160" s="37">
        <v>80110</v>
      </c>
      <c r="C160" s="38" t="s">
        <v>51</v>
      </c>
      <c r="D160" s="49">
        <f>SUM(D161)</f>
        <v>5090086</v>
      </c>
      <c r="E160" s="49">
        <f>SUM(E161)</f>
        <v>5705786</v>
      </c>
      <c r="F160" s="49">
        <f>SUM(F161)</f>
        <v>5698124</v>
      </c>
      <c r="G160" s="40">
        <f>SUM(F160/E160)*100</f>
        <v>99.86571525816075</v>
      </c>
    </row>
    <row r="161" spans="1:7" ht="15">
      <c r="A161" s="2"/>
      <c r="B161" s="27"/>
      <c r="C161" s="2" t="s">
        <v>9</v>
      </c>
      <c r="D161" s="47">
        <f>SUM(D162:D163)</f>
        <v>5090086</v>
      </c>
      <c r="E161" s="47">
        <f>SUM(E162:E163)</f>
        <v>5705786</v>
      </c>
      <c r="F161" s="47">
        <f>SUM(F162:F163)</f>
        <v>5698124</v>
      </c>
      <c r="G161" s="30">
        <f>SUM(F161/E161)*100</f>
        <v>99.86571525816075</v>
      </c>
    </row>
    <row r="162" spans="1:7" ht="15">
      <c r="A162" s="2"/>
      <c r="B162" s="27"/>
      <c r="C162" s="2" t="s">
        <v>27</v>
      </c>
      <c r="D162" s="47">
        <v>4199431</v>
      </c>
      <c r="E162" s="47">
        <v>4626836</v>
      </c>
      <c r="F162" s="47">
        <v>4626836</v>
      </c>
      <c r="G162" s="30">
        <f>SUM(F162/E162)*100</f>
        <v>100</v>
      </c>
    </row>
    <row r="163" spans="1:7" ht="15">
      <c r="A163" s="2"/>
      <c r="B163" s="27"/>
      <c r="C163" s="2" t="s">
        <v>33</v>
      </c>
      <c r="D163" s="47">
        <v>890655</v>
      </c>
      <c r="E163" s="47">
        <v>1078950</v>
      </c>
      <c r="F163" s="47">
        <v>1071288</v>
      </c>
      <c r="G163" s="30">
        <f>SUM(F163/E163)*100</f>
        <v>99.28986514667038</v>
      </c>
    </row>
    <row r="164" spans="1:7" ht="15">
      <c r="A164" s="2"/>
      <c r="B164" s="27"/>
      <c r="C164" s="2"/>
      <c r="D164" s="47"/>
      <c r="E164" s="47"/>
      <c r="F164" s="47"/>
      <c r="G164" s="30"/>
    </row>
    <row r="165" spans="1:7" ht="15">
      <c r="A165" s="2"/>
      <c r="B165" s="37">
        <v>80113</v>
      </c>
      <c r="C165" s="38" t="s">
        <v>91</v>
      </c>
      <c r="D165" s="49">
        <f>SUM(D166)</f>
        <v>2200</v>
      </c>
      <c r="E165" s="49">
        <f>SUM(E166)</f>
        <v>2200</v>
      </c>
      <c r="F165" s="49">
        <f>SUM(F166)</f>
        <v>434</v>
      </c>
      <c r="G165" s="40">
        <f>SUM(F165/E165)*100</f>
        <v>19.727272727272727</v>
      </c>
    </row>
    <row r="166" spans="1:7" ht="15">
      <c r="A166" s="2"/>
      <c r="B166" s="27"/>
      <c r="C166" s="2" t="s">
        <v>9</v>
      </c>
      <c r="D166" s="47">
        <f>SUM(D167:D167)</f>
        <v>2200</v>
      </c>
      <c r="E166" s="47">
        <f>SUM(E167:E167)</f>
        <v>2200</v>
      </c>
      <c r="F166" s="47">
        <f>SUM(F167:F167)</f>
        <v>434</v>
      </c>
      <c r="G166" s="30">
        <f>SUM(F166/E166)*100</f>
        <v>19.727272727272727</v>
      </c>
    </row>
    <row r="167" spans="1:7" ht="15">
      <c r="A167" s="2"/>
      <c r="B167" s="27"/>
      <c r="C167" s="2" t="s">
        <v>12</v>
      </c>
      <c r="D167" s="47">
        <v>2200</v>
      </c>
      <c r="E167" s="47">
        <v>2200</v>
      </c>
      <c r="F167" s="47">
        <v>434</v>
      </c>
      <c r="G167" s="30">
        <f>SUM(F167/E167)*100</f>
        <v>19.727272727272727</v>
      </c>
    </row>
    <row r="168" spans="1:7" ht="15">
      <c r="A168" s="2"/>
      <c r="B168" s="27"/>
      <c r="C168" s="2"/>
      <c r="D168" s="47"/>
      <c r="E168" s="47"/>
      <c r="F168" s="47"/>
      <c r="G168" s="30"/>
    </row>
    <row r="169" spans="1:7" ht="15">
      <c r="A169" s="2"/>
      <c r="B169" s="37">
        <v>80114</v>
      </c>
      <c r="C169" s="38" t="s">
        <v>97</v>
      </c>
      <c r="D169" s="49">
        <f>SUM(D170)</f>
        <v>220000</v>
      </c>
      <c r="E169" s="49">
        <f>SUM(E170)</f>
        <v>242247</v>
      </c>
      <c r="F169" s="49">
        <f>SUM(F170)</f>
        <v>242247</v>
      </c>
      <c r="G169" s="40">
        <f>SUM(F169/E169)*100</f>
        <v>100</v>
      </c>
    </row>
    <row r="170" spans="1:7" ht="15">
      <c r="A170" s="2"/>
      <c r="B170" s="27"/>
      <c r="C170" s="2" t="s">
        <v>9</v>
      </c>
      <c r="D170" s="47">
        <f>SUM(D171:D172)</f>
        <v>220000</v>
      </c>
      <c r="E170" s="47">
        <f>SUM(E171:E172)</f>
        <v>242247</v>
      </c>
      <c r="F170" s="47">
        <f>SUM(F171:F172)</f>
        <v>242247</v>
      </c>
      <c r="G170" s="30">
        <f aca="true" t="shared" si="10" ref="G170:G234">SUM(F170/E170)*100</f>
        <v>100</v>
      </c>
    </row>
    <row r="171" spans="1:7" ht="15">
      <c r="A171" s="2"/>
      <c r="B171" s="27"/>
      <c r="C171" s="2" t="s">
        <v>95</v>
      </c>
      <c r="D171" s="47">
        <v>218000</v>
      </c>
      <c r="E171" s="47">
        <v>208484</v>
      </c>
      <c r="F171" s="47">
        <v>208484</v>
      </c>
      <c r="G171" s="30">
        <f t="shared" si="10"/>
        <v>100</v>
      </c>
    </row>
    <row r="172" spans="1:7" ht="15">
      <c r="A172" s="2"/>
      <c r="B172" s="27"/>
      <c r="C172" s="2" t="s">
        <v>33</v>
      </c>
      <c r="D172" s="47">
        <v>2000</v>
      </c>
      <c r="E172" s="47">
        <v>33763</v>
      </c>
      <c r="F172" s="47">
        <v>33763</v>
      </c>
      <c r="G172" s="30">
        <f t="shared" si="10"/>
        <v>100</v>
      </c>
    </row>
    <row r="173" spans="1:7" ht="15">
      <c r="A173" s="2"/>
      <c r="B173" s="27"/>
      <c r="C173" s="2"/>
      <c r="D173" s="47"/>
      <c r="E173" s="47"/>
      <c r="F173" s="47"/>
      <c r="G173" s="30"/>
    </row>
    <row r="174" spans="1:7" ht="15">
      <c r="A174" s="2"/>
      <c r="B174" s="37">
        <v>80146</v>
      </c>
      <c r="C174" s="38" t="s">
        <v>92</v>
      </c>
      <c r="D174" s="49">
        <f>SUM(D175)</f>
        <v>133626</v>
      </c>
      <c r="E174" s="49">
        <f>SUM(E175)</f>
        <v>134479</v>
      </c>
      <c r="F174" s="49">
        <f>SUM(F175)</f>
        <v>125009</v>
      </c>
      <c r="G174" s="40">
        <f t="shared" si="10"/>
        <v>92.95800831356568</v>
      </c>
    </row>
    <row r="175" spans="1:7" ht="15">
      <c r="A175" s="2"/>
      <c r="B175" s="27"/>
      <c r="C175" s="2" t="s">
        <v>9</v>
      </c>
      <c r="D175" s="47">
        <f>SUM(D176:D178)</f>
        <v>133626</v>
      </c>
      <c r="E175" s="47">
        <f>SUM(E176:E178)</f>
        <v>134479</v>
      </c>
      <c r="F175" s="47">
        <f>SUM(F176:F178)</f>
        <v>125009</v>
      </c>
      <c r="G175" s="30">
        <f t="shared" si="10"/>
        <v>92.95800831356568</v>
      </c>
    </row>
    <row r="176" spans="1:7" ht="15">
      <c r="A176" s="2"/>
      <c r="B176" s="27"/>
      <c r="C176" s="2" t="s">
        <v>95</v>
      </c>
      <c r="D176" s="47">
        <v>22473</v>
      </c>
      <c r="E176" s="47">
        <v>23274</v>
      </c>
      <c r="F176" s="47">
        <v>23274</v>
      </c>
      <c r="G176" s="30">
        <f>SUM(F176/E176)*100</f>
        <v>100</v>
      </c>
    </row>
    <row r="177" spans="1:7" ht="15">
      <c r="A177" s="2"/>
      <c r="B177" s="27"/>
      <c r="C177" s="2" t="s">
        <v>33</v>
      </c>
      <c r="D177" s="47">
        <v>87741</v>
      </c>
      <c r="E177" s="47">
        <v>87793</v>
      </c>
      <c r="F177" s="47">
        <v>78323</v>
      </c>
      <c r="G177" s="30">
        <f>SUM(F177/E177)*100</f>
        <v>89.2132630164136</v>
      </c>
    </row>
    <row r="178" spans="1:7" ht="15">
      <c r="A178" s="2"/>
      <c r="B178" s="27"/>
      <c r="C178" s="2" t="s">
        <v>108</v>
      </c>
      <c r="D178" s="47">
        <v>23412</v>
      </c>
      <c r="E178" s="47">
        <v>23412</v>
      </c>
      <c r="F178" s="47">
        <v>23412</v>
      </c>
      <c r="G178" s="30">
        <f>SUM(F178/E178)*100</f>
        <v>100</v>
      </c>
    </row>
    <row r="179" spans="1:7" ht="15">
      <c r="A179" s="2"/>
      <c r="B179" s="27"/>
      <c r="C179" s="2"/>
      <c r="D179" s="47"/>
      <c r="E179" s="47"/>
      <c r="F179" s="47"/>
      <c r="G179" s="30"/>
    </row>
    <row r="180" spans="1:7" ht="15">
      <c r="A180" s="2"/>
      <c r="B180" s="37">
        <v>80195</v>
      </c>
      <c r="C180" s="38" t="s">
        <v>21</v>
      </c>
      <c r="D180" s="49">
        <f>SUM(D181)</f>
        <v>119751</v>
      </c>
      <c r="E180" s="49">
        <f>SUM(E181)</f>
        <v>164401</v>
      </c>
      <c r="F180" s="49">
        <f>SUM(F181)</f>
        <v>163791</v>
      </c>
      <c r="G180" s="40">
        <f t="shared" si="10"/>
        <v>99.62895602824801</v>
      </c>
    </row>
    <row r="181" spans="1:7" ht="15">
      <c r="A181" s="2"/>
      <c r="B181" s="27"/>
      <c r="C181" s="56" t="s">
        <v>9</v>
      </c>
      <c r="D181" s="47">
        <f>SUM(D182,D183)</f>
        <v>119751</v>
      </c>
      <c r="E181" s="47">
        <f>SUM(E182,E183)</f>
        <v>164401</v>
      </c>
      <c r="F181" s="47">
        <f>SUM(F182,F183)</f>
        <v>163791</v>
      </c>
      <c r="G181" s="30">
        <f t="shared" si="10"/>
        <v>99.62895602824801</v>
      </c>
    </row>
    <row r="182" spans="1:7" ht="15">
      <c r="A182" s="2"/>
      <c r="B182" s="27"/>
      <c r="C182" s="56" t="s">
        <v>14</v>
      </c>
      <c r="D182" s="47">
        <v>96248</v>
      </c>
      <c r="E182" s="47">
        <v>140898</v>
      </c>
      <c r="F182" s="47">
        <v>140288</v>
      </c>
      <c r="G182" s="30">
        <f t="shared" si="10"/>
        <v>99.56706269783815</v>
      </c>
    </row>
    <row r="183" spans="1:7" ht="15">
      <c r="A183" s="2"/>
      <c r="B183" s="27"/>
      <c r="C183" s="2" t="s">
        <v>108</v>
      </c>
      <c r="D183" s="47">
        <v>23503</v>
      </c>
      <c r="E183" s="47">
        <v>23503</v>
      </c>
      <c r="F183" s="47">
        <v>23503</v>
      </c>
      <c r="G183" s="30">
        <f t="shared" si="10"/>
        <v>100</v>
      </c>
    </row>
    <row r="184" spans="1:7" ht="14.25" customHeight="1" thickBot="1">
      <c r="A184" s="2"/>
      <c r="B184" s="31"/>
      <c r="C184" s="32"/>
      <c r="D184" s="51"/>
      <c r="E184" s="51"/>
      <c r="F184" s="51"/>
      <c r="G184" s="22"/>
    </row>
    <row r="185" spans="1:7" ht="16.5" thickTop="1">
      <c r="A185" s="2"/>
      <c r="B185" s="42"/>
      <c r="C185" s="74"/>
      <c r="D185" s="43"/>
      <c r="E185" s="43"/>
      <c r="F185" s="43"/>
      <c r="G185" s="73"/>
    </row>
    <row r="186" spans="1:7" ht="16.5" thickBot="1">
      <c r="A186" s="2"/>
      <c r="B186" s="44">
        <v>851</v>
      </c>
      <c r="C186" s="20" t="s">
        <v>52</v>
      </c>
      <c r="D186" s="45">
        <f aca="true" t="shared" si="11" ref="D186:F187">SUM(D187)</f>
        <v>500000</v>
      </c>
      <c r="E186" s="45">
        <f t="shared" si="11"/>
        <v>500000</v>
      </c>
      <c r="F186" s="45">
        <f t="shared" si="11"/>
        <v>484514</v>
      </c>
      <c r="G186" s="22">
        <f t="shared" si="10"/>
        <v>96.9028</v>
      </c>
    </row>
    <row r="187" spans="1:7" ht="15.75" thickTop="1">
      <c r="A187" s="2"/>
      <c r="B187" s="36">
        <v>85154</v>
      </c>
      <c r="C187" s="24" t="s">
        <v>53</v>
      </c>
      <c r="D187" s="46">
        <f t="shared" si="11"/>
        <v>500000</v>
      </c>
      <c r="E187" s="46">
        <f t="shared" si="11"/>
        <v>500000</v>
      </c>
      <c r="F187" s="46">
        <f t="shared" si="11"/>
        <v>484514</v>
      </c>
      <c r="G187" s="26">
        <f t="shared" si="10"/>
        <v>96.9028</v>
      </c>
    </row>
    <row r="188" spans="1:7" ht="15">
      <c r="A188" s="2"/>
      <c r="B188" s="27"/>
      <c r="C188" s="2" t="s">
        <v>9</v>
      </c>
      <c r="D188" s="47">
        <f>SUM(D189:D190)</f>
        <v>500000</v>
      </c>
      <c r="E188" s="47">
        <f>SUM(E189:E190)</f>
        <v>500000</v>
      </c>
      <c r="F188" s="47">
        <f>SUM(F189:F190)</f>
        <v>484514</v>
      </c>
      <c r="G188" s="30">
        <f t="shared" si="10"/>
        <v>96.9028</v>
      </c>
    </row>
    <row r="189" spans="1:7" ht="15">
      <c r="A189" s="2"/>
      <c r="B189" s="27"/>
      <c r="C189" s="2" t="s">
        <v>14</v>
      </c>
      <c r="D189" s="47">
        <v>500000</v>
      </c>
      <c r="E189" s="47">
        <v>461950</v>
      </c>
      <c r="F189" s="47">
        <v>446464</v>
      </c>
      <c r="G189" s="30">
        <f t="shared" si="10"/>
        <v>96.64768914384673</v>
      </c>
    </row>
    <row r="190" spans="1:7" ht="15.75" thickBot="1">
      <c r="A190" s="2"/>
      <c r="B190" s="31"/>
      <c r="C190" s="32" t="s">
        <v>85</v>
      </c>
      <c r="D190" s="51">
        <v>0</v>
      </c>
      <c r="E190" s="51">
        <v>38050</v>
      </c>
      <c r="F190" s="51">
        <v>38050</v>
      </c>
      <c r="G190" s="68">
        <f t="shared" si="10"/>
        <v>100</v>
      </c>
    </row>
    <row r="191" spans="1:7" ht="16.5" thickTop="1">
      <c r="A191" s="2"/>
      <c r="B191" s="36"/>
      <c r="C191" s="24"/>
      <c r="D191" s="46"/>
      <c r="E191" s="46"/>
      <c r="F191" s="46"/>
      <c r="G191" s="53"/>
    </row>
    <row r="192" spans="1:7" ht="16.5" thickBot="1">
      <c r="A192" s="2"/>
      <c r="B192" s="44">
        <v>852</v>
      </c>
      <c r="C192" s="20" t="s">
        <v>110</v>
      </c>
      <c r="D192" s="45">
        <f>SUM(D193,D198,D206,D210,D214,D218,D222,D228,D232)</f>
        <v>8852600</v>
      </c>
      <c r="E192" s="45">
        <f>SUM(E193,E198,E206,E210,E214,E218,E222,E228,E232)</f>
        <v>12847173</v>
      </c>
      <c r="F192" s="45">
        <f>SUM(F193,F198,F206,F210,F214,F218,F222,F228,F232)</f>
        <v>12266002</v>
      </c>
      <c r="G192" s="22">
        <f t="shared" si="10"/>
        <v>95.47627326260805</v>
      </c>
    </row>
    <row r="193" spans="1:7" ht="15.75" thickTop="1">
      <c r="A193" s="2"/>
      <c r="B193" s="36">
        <v>85202</v>
      </c>
      <c r="C193" s="24" t="s">
        <v>54</v>
      </c>
      <c r="D193" s="46">
        <f>SUM(D194)</f>
        <v>362600</v>
      </c>
      <c r="E193" s="46">
        <f>SUM(E194)</f>
        <v>364100</v>
      </c>
      <c r="F193" s="46">
        <f>SUM(F194)</f>
        <v>364063</v>
      </c>
      <c r="G193" s="26">
        <f t="shared" si="10"/>
        <v>99.98983795660533</v>
      </c>
    </row>
    <row r="194" spans="1:7" ht="15">
      <c r="A194" s="2"/>
      <c r="B194" s="27"/>
      <c r="C194" s="2" t="s">
        <v>9</v>
      </c>
      <c r="D194" s="47">
        <f>SUM(D195:D196)</f>
        <v>362600</v>
      </c>
      <c r="E194" s="47">
        <f>SUM(E195:E196)</f>
        <v>364100</v>
      </c>
      <c r="F194" s="47">
        <f>SUM(F195:F196)</f>
        <v>364063</v>
      </c>
      <c r="G194" s="30">
        <f t="shared" si="10"/>
        <v>99.98983795660533</v>
      </c>
    </row>
    <row r="195" spans="1:7" ht="15">
      <c r="A195" s="2"/>
      <c r="B195" s="27"/>
      <c r="C195" s="2" t="s">
        <v>27</v>
      </c>
      <c r="D195" s="47">
        <v>295200</v>
      </c>
      <c r="E195" s="47">
        <v>298625</v>
      </c>
      <c r="F195" s="47">
        <v>298589</v>
      </c>
      <c r="G195" s="30">
        <f t="shared" si="10"/>
        <v>99.98794474675596</v>
      </c>
    </row>
    <row r="196" spans="1:7" ht="15">
      <c r="A196" s="2"/>
      <c r="B196" s="27"/>
      <c r="C196" s="2" t="s">
        <v>30</v>
      </c>
      <c r="D196" s="47">
        <v>67400</v>
      </c>
      <c r="E196" s="47">
        <v>65475</v>
      </c>
      <c r="F196" s="47">
        <v>65474</v>
      </c>
      <c r="G196" s="30">
        <f t="shared" si="10"/>
        <v>99.99847269950362</v>
      </c>
    </row>
    <row r="197" spans="1:7" ht="15">
      <c r="A197" s="2"/>
      <c r="B197" s="27"/>
      <c r="C197" s="2"/>
      <c r="D197" s="47"/>
      <c r="E197" s="47"/>
      <c r="F197" s="47"/>
      <c r="G197" s="30"/>
    </row>
    <row r="198" spans="1:7" ht="30">
      <c r="A198" s="2"/>
      <c r="B198" s="66">
        <v>85212</v>
      </c>
      <c r="C198" s="48" t="s">
        <v>116</v>
      </c>
      <c r="D198" s="49">
        <f>SUM(D199,D203)</f>
        <v>0</v>
      </c>
      <c r="E198" s="49">
        <f>SUM(E199,E203)</f>
        <v>4422374</v>
      </c>
      <c r="F198" s="49">
        <f>SUM(F199,F203)</f>
        <v>4364776</v>
      </c>
      <c r="G198" s="40">
        <f aca="true" t="shared" si="12" ref="G198:G203">SUM(F198/E198)*100</f>
        <v>98.69757736455578</v>
      </c>
    </row>
    <row r="199" spans="1:7" ht="15">
      <c r="A199" s="2"/>
      <c r="B199" s="27"/>
      <c r="C199" s="2" t="s">
        <v>9</v>
      </c>
      <c r="D199" s="47">
        <f>SUM(D200:D202)</f>
        <v>0</v>
      </c>
      <c r="E199" s="47">
        <f>SUM(E200:E202)</f>
        <v>4405813</v>
      </c>
      <c r="F199" s="47">
        <f>SUM(F200:F202)</f>
        <v>4348215</v>
      </c>
      <c r="G199" s="30">
        <f t="shared" si="12"/>
        <v>98.69268169121113</v>
      </c>
    </row>
    <row r="200" spans="1:7" ht="15">
      <c r="A200" s="2"/>
      <c r="B200" s="27"/>
      <c r="C200" s="2" t="s">
        <v>27</v>
      </c>
      <c r="D200" s="47">
        <v>0</v>
      </c>
      <c r="E200" s="47">
        <v>145803</v>
      </c>
      <c r="F200" s="47">
        <v>143055</v>
      </c>
      <c r="G200" s="30">
        <f t="shared" si="12"/>
        <v>98.11526511800169</v>
      </c>
    </row>
    <row r="201" spans="1:7" ht="15">
      <c r="A201" s="2"/>
      <c r="B201" s="27"/>
      <c r="C201" s="2" t="s">
        <v>117</v>
      </c>
      <c r="D201" s="47">
        <v>0</v>
      </c>
      <c r="E201" s="47">
        <v>4226984</v>
      </c>
      <c r="F201" s="47">
        <v>4172134</v>
      </c>
      <c r="G201" s="30">
        <f t="shared" si="12"/>
        <v>98.70238448974493</v>
      </c>
    </row>
    <row r="202" spans="1:7" ht="15">
      <c r="A202" s="2"/>
      <c r="B202" s="27"/>
      <c r="C202" s="2" t="s">
        <v>30</v>
      </c>
      <c r="D202" s="47"/>
      <c r="E202" s="47">
        <v>33026</v>
      </c>
      <c r="F202" s="47">
        <v>33026</v>
      </c>
      <c r="G202" s="30">
        <f t="shared" si="12"/>
        <v>100</v>
      </c>
    </row>
    <row r="203" spans="1:7" ht="15">
      <c r="A203" s="2"/>
      <c r="B203" s="27"/>
      <c r="C203" s="2" t="s">
        <v>18</v>
      </c>
      <c r="D203" s="47"/>
      <c r="E203" s="47">
        <v>16561</v>
      </c>
      <c r="F203" s="47">
        <v>16561</v>
      </c>
      <c r="G203" s="30">
        <f t="shared" si="12"/>
        <v>100</v>
      </c>
    </row>
    <row r="204" spans="1:7" ht="15">
      <c r="A204" s="2"/>
      <c r="B204" s="27"/>
      <c r="C204" s="2"/>
      <c r="D204" s="47"/>
      <c r="E204" s="47"/>
      <c r="F204" s="47"/>
      <c r="G204" s="30"/>
    </row>
    <row r="205" spans="1:7" ht="15">
      <c r="A205" s="2"/>
      <c r="B205" s="27"/>
      <c r="C205" s="2"/>
      <c r="D205" s="47"/>
      <c r="E205" s="47"/>
      <c r="F205" s="47"/>
      <c r="G205" s="30"/>
    </row>
    <row r="206" spans="1:7" ht="15">
      <c r="A206" s="2"/>
      <c r="B206" s="37">
        <v>85213</v>
      </c>
      <c r="C206" s="38" t="s">
        <v>82</v>
      </c>
      <c r="D206" s="49">
        <f aca="true" t="shared" si="13" ref="D206:F207">SUM(D207)</f>
        <v>62000</v>
      </c>
      <c r="E206" s="49">
        <f t="shared" si="13"/>
        <v>60720</v>
      </c>
      <c r="F206" s="49">
        <f t="shared" si="13"/>
        <v>38420</v>
      </c>
      <c r="G206" s="40">
        <f t="shared" si="10"/>
        <v>63.27404479578392</v>
      </c>
    </row>
    <row r="207" spans="1:7" ht="15">
      <c r="A207" s="2"/>
      <c r="B207" s="27"/>
      <c r="C207" s="2" t="s">
        <v>9</v>
      </c>
      <c r="D207" s="47">
        <f t="shared" si="13"/>
        <v>62000</v>
      </c>
      <c r="E207" s="47">
        <f t="shared" si="13"/>
        <v>60720</v>
      </c>
      <c r="F207" s="47">
        <f t="shared" si="13"/>
        <v>38420</v>
      </c>
      <c r="G207" s="30">
        <f t="shared" si="10"/>
        <v>63.27404479578392</v>
      </c>
    </row>
    <row r="208" spans="1:7" ht="15">
      <c r="A208" s="2"/>
      <c r="B208" s="27"/>
      <c r="C208" s="2" t="s">
        <v>56</v>
      </c>
      <c r="D208" s="47">
        <v>62000</v>
      </c>
      <c r="E208" s="47">
        <v>60720</v>
      </c>
      <c r="F208" s="47">
        <v>38420</v>
      </c>
      <c r="G208" s="30">
        <f t="shared" si="10"/>
        <v>63.27404479578392</v>
      </c>
    </row>
    <row r="209" spans="1:7" ht="15">
      <c r="A209" s="2"/>
      <c r="B209" s="27"/>
      <c r="C209" s="2"/>
      <c r="D209" s="47"/>
      <c r="E209" s="47"/>
      <c r="F209" s="47"/>
      <c r="G209" s="30"/>
    </row>
    <row r="210" spans="1:7" ht="30">
      <c r="A210" s="2"/>
      <c r="B210" s="66">
        <v>85214</v>
      </c>
      <c r="C210" s="48" t="s">
        <v>83</v>
      </c>
      <c r="D210" s="49">
        <f aca="true" t="shared" si="14" ref="D210:F211">SUM(D211)</f>
        <v>2525000</v>
      </c>
      <c r="E210" s="49">
        <f t="shared" si="14"/>
        <v>2080304</v>
      </c>
      <c r="F210" s="49">
        <f t="shared" si="14"/>
        <v>1999647</v>
      </c>
      <c r="G210" s="40">
        <f t="shared" si="10"/>
        <v>96.12282627923611</v>
      </c>
    </row>
    <row r="211" spans="1:7" ht="15">
      <c r="A211" s="2"/>
      <c r="B211" s="27"/>
      <c r="C211" s="2" t="s">
        <v>9</v>
      </c>
      <c r="D211" s="47">
        <f t="shared" si="14"/>
        <v>2525000</v>
      </c>
      <c r="E211" s="47">
        <f t="shared" si="14"/>
        <v>2080304</v>
      </c>
      <c r="F211" s="47">
        <f t="shared" si="14"/>
        <v>1999647</v>
      </c>
      <c r="G211" s="30">
        <f t="shared" si="10"/>
        <v>96.12282627923611</v>
      </c>
    </row>
    <row r="212" spans="1:7" ht="15">
      <c r="A212" s="2"/>
      <c r="B212" s="27"/>
      <c r="C212" s="2" t="s">
        <v>56</v>
      </c>
      <c r="D212" s="47">
        <v>2525000</v>
      </c>
      <c r="E212" s="47">
        <v>2080304</v>
      </c>
      <c r="F212" s="47">
        <v>1999647</v>
      </c>
      <c r="G212" s="30">
        <f t="shared" si="10"/>
        <v>96.12282627923611</v>
      </c>
    </row>
    <row r="213" spans="1:7" ht="15">
      <c r="A213" s="2"/>
      <c r="B213" s="27"/>
      <c r="C213" s="2"/>
      <c r="D213" s="47"/>
      <c r="E213" s="47"/>
      <c r="F213" s="47"/>
      <c r="G213" s="30"/>
    </row>
    <row r="214" spans="1:7" ht="15">
      <c r="A214" s="2"/>
      <c r="B214" s="37">
        <v>85215</v>
      </c>
      <c r="C214" s="38" t="s">
        <v>57</v>
      </c>
      <c r="D214" s="49">
        <f aca="true" t="shared" si="15" ref="D214:F215">SUM(D215)</f>
        <v>4707000</v>
      </c>
      <c r="E214" s="49">
        <f t="shared" si="15"/>
        <v>4707000</v>
      </c>
      <c r="F214" s="49">
        <f t="shared" si="15"/>
        <v>4335813</v>
      </c>
      <c r="G214" s="40">
        <f t="shared" si="10"/>
        <v>92.11414913957935</v>
      </c>
    </row>
    <row r="215" spans="1:7" ht="15">
      <c r="A215" s="2"/>
      <c r="B215" s="27"/>
      <c r="C215" s="2" t="s">
        <v>9</v>
      </c>
      <c r="D215" s="47">
        <f t="shared" si="15"/>
        <v>4707000</v>
      </c>
      <c r="E215" s="47">
        <f t="shared" si="15"/>
        <v>4707000</v>
      </c>
      <c r="F215" s="47">
        <f t="shared" si="15"/>
        <v>4335813</v>
      </c>
      <c r="G215" s="30">
        <f t="shared" si="10"/>
        <v>92.11414913957935</v>
      </c>
    </row>
    <row r="216" spans="1:7" ht="15">
      <c r="A216" s="2"/>
      <c r="B216" s="27"/>
      <c r="C216" s="2" t="s">
        <v>58</v>
      </c>
      <c r="D216" s="47">
        <v>4707000</v>
      </c>
      <c r="E216" s="47">
        <v>4707000</v>
      </c>
      <c r="F216" s="47">
        <v>4335813</v>
      </c>
      <c r="G216" s="30">
        <f t="shared" si="10"/>
        <v>92.11414913957935</v>
      </c>
    </row>
    <row r="217" spans="1:7" ht="15">
      <c r="A217" s="2"/>
      <c r="B217" s="27"/>
      <c r="C217" s="2"/>
      <c r="D217" s="47"/>
      <c r="E217" s="47"/>
      <c r="F217" s="47"/>
      <c r="G217" s="30"/>
    </row>
    <row r="218" spans="1:7" ht="15">
      <c r="A218" s="2"/>
      <c r="B218" s="37">
        <v>85216</v>
      </c>
      <c r="C218" s="38" t="s">
        <v>59</v>
      </c>
      <c r="D218" s="49">
        <f aca="true" t="shared" si="16" ref="D218:F219">SUM(D219)</f>
        <v>173000</v>
      </c>
      <c r="E218" s="49">
        <f t="shared" si="16"/>
        <v>20627</v>
      </c>
      <c r="F218" s="49">
        <f t="shared" si="16"/>
        <v>19627</v>
      </c>
      <c r="G218" s="40">
        <f t="shared" si="10"/>
        <v>95.1519852620352</v>
      </c>
    </row>
    <row r="219" spans="1:7" ht="15">
      <c r="A219" s="2"/>
      <c r="B219" s="27"/>
      <c r="C219" s="2" t="s">
        <v>9</v>
      </c>
      <c r="D219" s="47">
        <f t="shared" si="16"/>
        <v>173000</v>
      </c>
      <c r="E219" s="47">
        <f t="shared" si="16"/>
        <v>20627</v>
      </c>
      <c r="F219" s="47">
        <f t="shared" si="16"/>
        <v>19627</v>
      </c>
      <c r="G219" s="30">
        <f t="shared" si="10"/>
        <v>95.1519852620352</v>
      </c>
    </row>
    <row r="220" spans="1:7" ht="15">
      <c r="A220" s="2"/>
      <c r="B220" s="27"/>
      <c r="C220" s="2" t="s">
        <v>58</v>
      </c>
      <c r="D220" s="47">
        <v>173000</v>
      </c>
      <c r="E220" s="47">
        <v>20627</v>
      </c>
      <c r="F220" s="47">
        <v>19627</v>
      </c>
      <c r="G220" s="30">
        <f t="shared" si="10"/>
        <v>95.1519852620352</v>
      </c>
    </row>
    <row r="221" spans="1:7" ht="15">
      <c r="A221" s="2"/>
      <c r="B221" s="27"/>
      <c r="C221" s="2"/>
      <c r="D221" s="47"/>
      <c r="E221" s="47"/>
      <c r="F221" s="47"/>
      <c r="G221" s="30"/>
    </row>
    <row r="222" spans="1:7" ht="15">
      <c r="A222" s="2"/>
      <c r="B222" s="37">
        <v>85219</v>
      </c>
      <c r="C222" s="38" t="s">
        <v>60</v>
      </c>
      <c r="D222" s="49">
        <f>SUM(D223,D226)</f>
        <v>822000</v>
      </c>
      <c r="E222" s="49">
        <f>SUM(E223,E226)</f>
        <v>820500</v>
      </c>
      <c r="F222" s="49">
        <f>SUM(F223,F226)</f>
        <v>782500</v>
      </c>
      <c r="G222" s="40">
        <f t="shared" si="10"/>
        <v>95.36867763558806</v>
      </c>
    </row>
    <row r="223" spans="1:7" ht="15">
      <c r="A223" s="2"/>
      <c r="B223" s="27"/>
      <c r="C223" s="2" t="s">
        <v>61</v>
      </c>
      <c r="D223" s="47">
        <f>SUM(D224:D225)</f>
        <v>815000</v>
      </c>
      <c r="E223" s="47">
        <f>SUM(E224:E225)</f>
        <v>813500</v>
      </c>
      <c r="F223" s="47">
        <f>SUM(F224:F225)</f>
        <v>775500</v>
      </c>
      <c r="G223" s="67">
        <f t="shared" si="10"/>
        <v>95.32882606023357</v>
      </c>
    </row>
    <row r="224" spans="1:7" ht="15">
      <c r="A224" s="2"/>
      <c r="B224" s="27"/>
      <c r="C224" s="2" t="s">
        <v>27</v>
      </c>
      <c r="D224" s="47">
        <v>659465</v>
      </c>
      <c r="E224" s="47">
        <v>655448</v>
      </c>
      <c r="F224" s="47">
        <v>654682</v>
      </c>
      <c r="G224" s="30">
        <f t="shared" si="10"/>
        <v>99.88313336832213</v>
      </c>
    </row>
    <row r="225" spans="1:7" ht="15">
      <c r="A225" s="2"/>
      <c r="B225" s="27"/>
      <c r="C225" s="2" t="s">
        <v>40</v>
      </c>
      <c r="D225" s="47">
        <v>155535</v>
      </c>
      <c r="E225" s="47">
        <v>158052</v>
      </c>
      <c r="F225" s="47">
        <v>120818</v>
      </c>
      <c r="G225" s="30">
        <f t="shared" si="10"/>
        <v>76.4419305038848</v>
      </c>
    </row>
    <row r="226" spans="1:7" ht="15">
      <c r="A226" s="2"/>
      <c r="B226" s="27"/>
      <c r="C226" s="2" t="s">
        <v>18</v>
      </c>
      <c r="D226" s="47">
        <v>7000</v>
      </c>
      <c r="E226" s="47">
        <v>7000</v>
      </c>
      <c r="F226" s="47">
        <v>7000</v>
      </c>
      <c r="G226" s="30">
        <f t="shared" si="10"/>
        <v>100</v>
      </c>
    </row>
    <row r="227" spans="1:7" ht="15">
      <c r="A227" s="2"/>
      <c r="B227" s="27"/>
      <c r="C227" s="2"/>
      <c r="D227" s="47"/>
      <c r="E227" s="47"/>
      <c r="F227" s="47"/>
      <c r="G227" s="30"/>
    </row>
    <row r="228" spans="1:7" ht="15">
      <c r="A228" s="2"/>
      <c r="B228" s="37">
        <v>85228</v>
      </c>
      <c r="C228" s="38" t="s">
        <v>62</v>
      </c>
      <c r="D228" s="49">
        <f aca="true" t="shared" si="17" ref="D228:F229">SUM(D229)</f>
        <v>181000</v>
      </c>
      <c r="E228" s="49">
        <f t="shared" si="17"/>
        <v>178500</v>
      </c>
      <c r="F228" s="49">
        <f t="shared" si="17"/>
        <v>178500</v>
      </c>
      <c r="G228" s="40">
        <f t="shared" si="10"/>
        <v>100</v>
      </c>
    </row>
    <row r="229" spans="1:7" ht="15">
      <c r="A229" s="2"/>
      <c r="B229" s="27"/>
      <c r="C229" s="2" t="s">
        <v>9</v>
      </c>
      <c r="D229" s="47">
        <f t="shared" si="17"/>
        <v>181000</v>
      </c>
      <c r="E229" s="47">
        <f t="shared" si="17"/>
        <v>178500</v>
      </c>
      <c r="F229" s="47">
        <f t="shared" si="17"/>
        <v>178500</v>
      </c>
      <c r="G229" s="30">
        <f t="shared" si="10"/>
        <v>100</v>
      </c>
    </row>
    <row r="230" spans="1:7" ht="15">
      <c r="A230" s="2"/>
      <c r="B230" s="27"/>
      <c r="C230" s="2" t="s">
        <v>58</v>
      </c>
      <c r="D230" s="47">
        <v>181000</v>
      </c>
      <c r="E230" s="47">
        <v>178500</v>
      </c>
      <c r="F230" s="47">
        <v>178500</v>
      </c>
      <c r="G230" s="30">
        <f t="shared" si="10"/>
        <v>100</v>
      </c>
    </row>
    <row r="231" spans="1:7" ht="15">
      <c r="A231" s="2"/>
      <c r="B231" s="27"/>
      <c r="C231" s="2"/>
      <c r="D231" s="47"/>
      <c r="E231" s="47"/>
      <c r="F231" s="47"/>
      <c r="G231" s="30"/>
    </row>
    <row r="232" spans="1:7" ht="15">
      <c r="A232" s="2"/>
      <c r="B232" s="37">
        <v>85295</v>
      </c>
      <c r="C232" s="38" t="s">
        <v>21</v>
      </c>
      <c r="D232" s="49">
        <f aca="true" t="shared" si="18" ref="D232:F233">SUM(D233)</f>
        <v>20000</v>
      </c>
      <c r="E232" s="49">
        <f t="shared" si="18"/>
        <v>193048</v>
      </c>
      <c r="F232" s="49">
        <f t="shared" si="18"/>
        <v>182656</v>
      </c>
      <c r="G232" s="40">
        <f t="shared" si="10"/>
        <v>94.61688284778916</v>
      </c>
    </row>
    <row r="233" spans="1:7" ht="15">
      <c r="A233" s="2"/>
      <c r="B233" s="27"/>
      <c r="C233" s="2" t="s">
        <v>9</v>
      </c>
      <c r="D233" s="47">
        <f t="shared" si="18"/>
        <v>20000</v>
      </c>
      <c r="E233" s="47">
        <f t="shared" si="18"/>
        <v>193048</v>
      </c>
      <c r="F233" s="47">
        <f t="shared" si="18"/>
        <v>182656</v>
      </c>
      <c r="G233" s="30">
        <f t="shared" si="10"/>
        <v>94.61688284778916</v>
      </c>
    </row>
    <row r="234" spans="1:7" ht="15">
      <c r="A234" s="2"/>
      <c r="B234" s="27"/>
      <c r="C234" s="2" t="s">
        <v>58</v>
      </c>
      <c r="D234" s="47">
        <v>20000</v>
      </c>
      <c r="E234" s="47">
        <v>193048</v>
      </c>
      <c r="F234" s="47">
        <v>182656</v>
      </c>
      <c r="G234" s="30">
        <f t="shared" si="10"/>
        <v>94.61688284778916</v>
      </c>
    </row>
    <row r="235" spans="1:7" ht="15">
      <c r="A235" s="2"/>
      <c r="B235" s="27"/>
      <c r="C235" s="2"/>
      <c r="D235" s="47"/>
      <c r="E235" s="47"/>
      <c r="F235" s="47"/>
      <c r="G235" s="30"/>
    </row>
    <row r="236" spans="1:7" ht="15">
      <c r="A236" s="2"/>
      <c r="B236" s="27"/>
      <c r="C236" s="2"/>
      <c r="D236" s="47"/>
      <c r="E236" s="47"/>
      <c r="F236" s="47"/>
      <c r="G236" s="30"/>
    </row>
    <row r="237" spans="1:7" ht="15">
      <c r="A237" s="2"/>
      <c r="B237" s="27"/>
      <c r="C237" s="2"/>
      <c r="D237" s="47"/>
      <c r="E237" s="47"/>
      <c r="F237" s="47"/>
      <c r="G237" s="30"/>
    </row>
    <row r="238" spans="1:7" ht="32.25" thickBot="1">
      <c r="A238" s="2"/>
      <c r="B238" s="44">
        <v>853</v>
      </c>
      <c r="C238" s="35" t="s">
        <v>109</v>
      </c>
      <c r="D238" s="45">
        <f aca="true" t="shared" si="19" ref="D238:F239">SUM(D239)</f>
        <v>518800</v>
      </c>
      <c r="E238" s="45">
        <f t="shared" si="19"/>
        <v>522300</v>
      </c>
      <c r="F238" s="45">
        <f t="shared" si="19"/>
        <v>522195</v>
      </c>
      <c r="G238" s="22">
        <f>SUM(F238/E238)*100</f>
        <v>99.97989661114303</v>
      </c>
    </row>
    <row r="239" spans="1:7" ht="15.75" thickTop="1">
      <c r="A239" s="2"/>
      <c r="B239" s="36">
        <v>85305</v>
      </c>
      <c r="C239" s="24" t="s">
        <v>55</v>
      </c>
      <c r="D239" s="46">
        <f t="shared" si="19"/>
        <v>518800</v>
      </c>
      <c r="E239" s="46">
        <f t="shared" si="19"/>
        <v>522300</v>
      </c>
      <c r="F239" s="46">
        <f t="shared" si="19"/>
        <v>522195</v>
      </c>
      <c r="G239" s="26">
        <f>SUM(F239/E239)*100</f>
        <v>99.97989661114303</v>
      </c>
    </row>
    <row r="240" spans="1:7" ht="15">
      <c r="A240" s="2"/>
      <c r="B240" s="27"/>
      <c r="C240" s="2" t="s">
        <v>9</v>
      </c>
      <c r="D240" s="47">
        <f>SUM(D241:D242)</f>
        <v>518800</v>
      </c>
      <c r="E240" s="47">
        <f>SUM(E241:E242)</f>
        <v>522300</v>
      </c>
      <c r="F240" s="47">
        <f>SUM(F241:F242)</f>
        <v>522195</v>
      </c>
      <c r="G240" s="30">
        <f>SUM(F240/E240)*100</f>
        <v>99.97989661114303</v>
      </c>
    </row>
    <row r="241" spans="1:7" ht="15">
      <c r="A241" s="2"/>
      <c r="B241" s="27"/>
      <c r="C241" s="2" t="s">
        <v>27</v>
      </c>
      <c r="D241" s="47">
        <v>443800</v>
      </c>
      <c r="E241" s="47">
        <v>427663</v>
      </c>
      <c r="F241" s="47">
        <v>427662</v>
      </c>
      <c r="G241" s="30">
        <f>SUM(F241/E241)*100</f>
        <v>99.99976617102718</v>
      </c>
    </row>
    <row r="242" spans="1:7" ht="15">
      <c r="A242" s="2"/>
      <c r="B242" s="27"/>
      <c r="C242" s="2" t="s">
        <v>30</v>
      </c>
      <c r="D242" s="47">
        <v>75000</v>
      </c>
      <c r="E242" s="47">
        <v>94637</v>
      </c>
      <c r="F242" s="47">
        <v>94533</v>
      </c>
      <c r="G242" s="30">
        <f>SUM(F242/E242)*100</f>
        <v>99.89010640658516</v>
      </c>
    </row>
    <row r="243" spans="1:7" ht="15">
      <c r="A243" s="2"/>
      <c r="B243" s="27"/>
      <c r="C243" s="2"/>
      <c r="D243" s="47"/>
      <c r="E243" s="47"/>
      <c r="F243" s="47"/>
      <c r="G243" s="30"/>
    </row>
    <row r="244" spans="1:7" ht="15">
      <c r="A244" s="2"/>
      <c r="B244" s="27"/>
      <c r="C244" s="2"/>
      <c r="D244" s="47"/>
      <c r="E244" s="47"/>
      <c r="F244" s="47"/>
      <c r="G244" s="30"/>
    </row>
    <row r="245" spans="1:7" ht="16.5" thickBot="1">
      <c r="A245" s="2"/>
      <c r="B245" s="31"/>
      <c r="C245" s="32"/>
      <c r="D245" s="51"/>
      <c r="E245" s="51"/>
      <c r="F245" s="51"/>
      <c r="G245" s="22"/>
    </row>
    <row r="246" spans="1:7" ht="16.5" thickTop="1">
      <c r="A246" s="2"/>
      <c r="B246" s="42"/>
      <c r="C246" s="2"/>
      <c r="D246" s="43"/>
      <c r="E246" s="43"/>
      <c r="F246" s="43"/>
      <c r="G246" s="34"/>
    </row>
    <row r="247" spans="1:7" ht="16.5" thickBot="1">
      <c r="A247" s="2"/>
      <c r="B247" s="44">
        <v>854</v>
      </c>
      <c r="C247" s="20" t="s">
        <v>63</v>
      </c>
      <c r="D247" s="45">
        <f aca="true" t="shared" si="20" ref="D247:F248">SUM(D248)</f>
        <v>393584</v>
      </c>
      <c r="E247" s="45">
        <f t="shared" si="20"/>
        <v>385210</v>
      </c>
      <c r="F247" s="45">
        <f t="shared" si="20"/>
        <v>385210</v>
      </c>
      <c r="G247" s="22">
        <f aca="true" t="shared" si="21" ref="G247:G313">SUM(F247/E247)*100</f>
        <v>100</v>
      </c>
    </row>
    <row r="248" spans="1:7" ht="15.75" thickTop="1">
      <c r="A248" s="2"/>
      <c r="B248" s="36">
        <v>85401</v>
      </c>
      <c r="C248" s="24" t="s">
        <v>64</v>
      </c>
      <c r="D248" s="46">
        <f t="shared" si="20"/>
        <v>393584</v>
      </c>
      <c r="E248" s="46">
        <f t="shared" si="20"/>
        <v>385210</v>
      </c>
      <c r="F248" s="46">
        <f t="shared" si="20"/>
        <v>385210</v>
      </c>
      <c r="G248" s="26">
        <f t="shared" si="21"/>
        <v>100</v>
      </c>
    </row>
    <row r="249" spans="1:7" ht="15">
      <c r="A249" s="2"/>
      <c r="B249" s="27"/>
      <c r="C249" s="2" t="s">
        <v>61</v>
      </c>
      <c r="D249" s="47">
        <f>SUM(D250:D251)</f>
        <v>393584</v>
      </c>
      <c r="E249" s="47">
        <f>SUM(E250:E251)</f>
        <v>385210</v>
      </c>
      <c r="F249" s="47">
        <f>SUM(F250:F251)</f>
        <v>385210</v>
      </c>
      <c r="G249" s="30">
        <f t="shared" si="21"/>
        <v>100</v>
      </c>
    </row>
    <row r="250" spans="1:7" ht="15">
      <c r="A250" s="2"/>
      <c r="B250" s="27"/>
      <c r="C250" s="2" t="s">
        <v>27</v>
      </c>
      <c r="D250" s="47">
        <v>390084</v>
      </c>
      <c r="E250" s="47">
        <v>356193</v>
      </c>
      <c r="F250" s="47">
        <v>356193</v>
      </c>
      <c r="G250" s="30">
        <f t="shared" si="21"/>
        <v>100</v>
      </c>
    </row>
    <row r="251" spans="1:7" ht="15">
      <c r="A251" s="2"/>
      <c r="B251" s="27"/>
      <c r="C251" s="57" t="s">
        <v>30</v>
      </c>
      <c r="D251" s="47">
        <v>3500</v>
      </c>
      <c r="E251" s="47">
        <v>29017</v>
      </c>
      <c r="F251" s="47">
        <v>29017</v>
      </c>
      <c r="G251" s="30">
        <f t="shared" si="21"/>
        <v>100</v>
      </c>
    </row>
    <row r="252" spans="1:7" ht="15.75" thickBot="1">
      <c r="A252" s="2"/>
      <c r="B252" s="31"/>
      <c r="C252" s="59"/>
      <c r="D252" s="51"/>
      <c r="E252" s="51"/>
      <c r="F252" s="51"/>
      <c r="G252" s="68"/>
    </row>
    <row r="253" spans="1:7" ht="16.5" thickBot="1" thickTop="1">
      <c r="A253" s="2"/>
      <c r="B253" s="60"/>
      <c r="C253" s="60"/>
      <c r="D253" s="76"/>
      <c r="E253" s="76"/>
      <c r="F253" s="76"/>
      <c r="G253" s="77"/>
    </row>
    <row r="254" spans="1:7" ht="16.5" thickTop="1">
      <c r="A254" s="2"/>
      <c r="B254" s="42"/>
      <c r="C254" s="74"/>
      <c r="D254" s="43"/>
      <c r="E254" s="43"/>
      <c r="F254" s="43"/>
      <c r="G254" s="73"/>
    </row>
    <row r="255" spans="1:7" ht="16.5" thickBot="1">
      <c r="A255" s="2"/>
      <c r="B255" s="44">
        <v>900</v>
      </c>
      <c r="C255" s="20" t="s">
        <v>65</v>
      </c>
      <c r="D255" s="45">
        <f>SUM(D256,D261,D266,D270,D274,D279)</f>
        <v>2926880</v>
      </c>
      <c r="E255" s="45">
        <f>SUM(E256,E261,E266,E270,E274,E279)</f>
        <v>6669695</v>
      </c>
      <c r="F255" s="45">
        <f>SUM(F256,F261,F266,F270,F274,F279)</f>
        <v>3697668</v>
      </c>
      <c r="G255" s="22">
        <f t="shared" si="21"/>
        <v>55.439836454290635</v>
      </c>
    </row>
    <row r="256" spans="1:7" ht="15.75" thickTop="1">
      <c r="A256" s="2"/>
      <c r="B256" s="36">
        <v>90001</v>
      </c>
      <c r="C256" s="24" t="s">
        <v>66</v>
      </c>
      <c r="D256" s="46">
        <f>SUM(D257,D259)</f>
        <v>274000</v>
      </c>
      <c r="E256" s="46">
        <f>SUM(E257,E259)</f>
        <v>3729100</v>
      </c>
      <c r="F256" s="46">
        <f>SUM(F257,F259)</f>
        <v>1116320</v>
      </c>
      <c r="G256" s="26">
        <f t="shared" si="21"/>
        <v>29.935373146335575</v>
      </c>
    </row>
    <row r="257" spans="1:7" ht="15">
      <c r="A257" s="2"/>
      <c r="B257" s="27"/>
      <c r="C257" s="2" t="s">
        <v>9</v>
      </c>
      <c r="D257" s="47">
        <f>SUM(D258)</f>
        <v>269700</v>
      </c>
      <c r="E257" s="47">
        <f>SUM(E258)</f>
        <v>186200</v>
      </c>
      <c r="F257" s="47">
        <f>SUM(F258)</f>
        <v>184005</v>
      </c>
      <c r="G257" s="30">
        <f t="shared" si="21"/>
        <v>98.82116004296455</v>
      </c>
    </row>
    <row r="258" spans="1:7" ht="15">
      <c r="A258" s="2"/>
      <c r="B258" s="27"/>
      <c r="C258" s="2" t="s">
        <v>14</v>
      </c>
      <c r="D258" s="47">
        <v>269700</v>
      </c>
      <c r="E258" s="47">
        <v>186200</v>
      </c>
      <c r="F258" s="47">
        <v>184005</v>
      </c>
      <c r="G258" s="30">
        <f t="shared" si="21"/>
        <v>98.82116004296455</v>
      </c>
    </row>
    <row r="259" spans="1:7" ht="15">
      <c r="A259" s="2"/>
      <c r="B259" s="27"/>
      <c r="C259" s="2" t="s">
        <v>18</v>
      </c>
      <c r="D259" s="47">
        <v>4300</v>
      </c>
      <c r="E259" s="47">
        <v>3542900</v>
      </c>
      <c r="F259" s="47">
        <v>932315</v>
      </c>
      <c r="G259" s="30">
        <f t="shared" si="21"/>
        <v>26.31502441502724</v>
      </c>
    </row>
    <row r="260" spans="1:7" ht="15">
      <c r="A260" s="2"/>
      <c r="B260" s="27"/>
      <c r="C260" s="2"/>
      <c r="D260" s="47"/>
      <c r="E260" s="47"/>
      <c r="F260" s="47"/>
      <c r="G260" s="30"/>
    </row>
    <row r="261" spans="1:7" ht="15">
      <c r="A261" s="2"/>
      <c r="B261" s="37">
        <v>90002</v>
      </c>
      <c r="C261" s="38" t="s">
        <v>67</v>
      </c>
      <c r="D261" s="49">
        <f>SUM(D262,D264)</f>
        <v>314600</v>
      </c>
      <c r="E261" s="49">
        <f>SUM(E262,E264)</f>
        <v>365873</v>
      </c>
      <c r="F261" s="49">
        <f>SUM(F262,F264)</f>
        <v>365857</v>
      </c>
      <c r="G261" s="40">
        <f t="shared" si="21"/>
        <v>99.995626897858</v>
      </c>
    </row>
    <row r="262" spans="1:7" ht="15">
      <c r="A262" s="2"/>
      <c r="B262" s="27"/>
      <c r="C262" s="2" t="s">
        <v>9</v>
      </c>
      <c r="D262" s="47">
        <f>SUM(D263)</f>
        <v>81600</v>
      </c>
      <c r="E262" s="47">
        <f>SUM(E263)</f>
        <v>132873</v>
      </c>
      <c r="F262" s="47">
        <f>SUM(F263)</f>
        <v>132857</v>
      </c>
      <c r="G262" s="30">
        <f t="shared" si="21"/>
        <v>99.98795842646739</v>
      </c>
    </row>
    <row r="263" spans="1:7" ht="15">
      <c r="A263" s="2"/>
      <c r="B263" s="27"/>
      <c r="C263" s="2" t="s">
        <v>14</v>
      </c>
      <c r="D263" s="47">
        <v>81600</v>
      </c>
      <c r="E263" s="47">
        <v>132873</v>
      </c>
      <c r="F263" s="47">
        <v>132857</v>
      </c>
      <c r="G263" s="30">
        <f t="shared" si="21"/>
        <v>99.98795842646739</v>
      </c>
    </row>
    <row r="264" spans="1:7" ht="15">
      <c r="A264" s="2"/>
      <c r="B264" s="27"/>
      <c r="C264" s="2" t="s">
        <v>18</v>
      </c>
      <c r="D264" s="47">
        <v>233000</v>
      </c>
      <c r="E264" s="47">
        <v>233000</v>
      </c>
      <c r="F264" s="47">
        <v>233000</v>
      </c>
      <c r="G264" s="30">
        <f t="shared" si="21"/>
        <v>100</v>
      </c>
    </row>
    <row r="265" spans="1:7" ht="15">
      <c r="A265" s="2"/>
      <c r="B265" s="27"/>
      <c r="C265" s="2"/>
      <c r="D265" s="47"/>
      <c r="E265" s="47"/>
      <c r="F265" s="47"/>
      <c r="G265" s="30"/>
    </row>
    <row r="266" spans="1:7" ht="15">
      <c r="A266" s="2"/>
      <c r="B266" s="37">
        <v>90003</v>
      </c>
      <c r="C266" s="38" t="s">
        <v>68</v>
      </c>
      <c r="D266" s="49">
        <f>SUM(D267)</f>
        <v>803500</v>
      </c>
      <c r="E266" s="49">
        <f>SUM(E267)</f>
        <v>807000</v>
      </c>
      <c r="F266" s="49">
        <f>SUM(F267)</f>
        <v>749778</v>
      </c>
      <c r="G266" s="40">
        <f t="shared" si="21"/>
        <v>92.9092936802974</v>
      </c>
    </row>
    <row r="267" spans="1:7" ht="15">
      <c r="A267" s="2"/>
      <c r="B267" s="27"/>
      <c r="C267" s="2" t="s">
        <v>9</v>
      </c>
      <c r="D267" s="47">
        <f>SUM(D268:D268)</f>
        <v>803500</v>
      </c>
      <c r="E267" s="47">
        <f>SUM(E268:E268)</f>
        <v>807000</v>
      </c>
      <c r="F267" s="47">
        <f>SUM(F268:F268)</f>
        <v>749778</v>
      </c>
      <c r="G267" s="30">
        <f t="shared" si="21"/>
        <v>92.9092936802974</v>
      </c>
    </row>
    <row r="268" spans="1:7" ht="15">
      <c r="A268" s="2"/>
      <c r="B268" s="27"/>
      <c r="C268" s="2" t="s">
        <v>14</v>
      </c>
      <c r="D268" s="47">
        <v>803500</v>
      </c>
      <c r="E268" s="47">
        <v>807000</v>
      </c>
      <c r="F268" s="47">
        <v>749778</v>
      </c>
      <c r="G268" s="30">
        <f t="shared" si="21"/>
        <v>92.9092936802974</v>
      </c>
    </row>
    <row r="269" spans="1:7" ht="15">
      <c r="A269" s="2"/>
      <c r="B269" s="27"/>
      <c r="C269" s="2"/>
      <c r="D269" s="47"/>
      <c r="E269" s="47"/>
      <c r="F269" s="47"/>
      <c r="G269" s="30"/>
    </row>
    <row r="270" spans="1:7" ht="15">
      <c r="A270" s="2"/>
      <c r="B270" s="37">
        <v>90004</v>
      </c>
      <c r="C270" s="38" t="s">
        <v>69</v>
      </c>
      <c r="D270" s="49">
        <f aca="true" t="shared" si="22" ref="D270:F271">SUM(D271)</f>
        <v>417500</v>
      </c>
      <c r="E270" s="49">
        <f t="shared" si="22"/>
        <v>405058</v>
      </c>
      <c r="F270" s="49">
        <f t="shared" si="22"/>
        <v>359090</v>
      </c>
      <c r="G270" s="40">
        <f t="shared" si="21"/>
        <v>88.65150176024174</v>
      </c>
    </row>
    <row r="271" spans="1:7" ht="15">
      <c r="A271" s="2"/>
      <c r="B271" s="27"/>
      <c r="C271" s="2" t="s">
        <v>9</v>
      </c>
      <c r="D271" s="47">
        <f t="shared" si="22"/>
        <v>417500</v>
      </c>
      <c r="E271" s="47">
        <f t="shared" si="22"/>
        <v>405058</v>
      </c>
      <c r="F271" s="47">
        <f t="shared" si="22"/>
        <v>359090</v>
      </c>
      <c r="G271" s="30">
        <f t="shared" si="21"/>
        <v>88.65150176024174</v>
      </c>
    </row>
    <row r="272" spans="1:7" ht="15">
      <c r="A272" s="2"/>
      <c r="B272" s="27"/>
      <c r="C272" s="2" t="s">
        <v>14</v>
      </c>
      <c r="D272" s="47">
        <v>417500</v>
      </c>
      <c r="E272" s="47">
        <v>405058</v>
      </c>
      <c r="F272" s="47">
        <v>359090</v>
      </c>
      <c r="G272" s="30">
        <f t="shared" si="21"/>
        <v>88.65150176024174</v>
      </c>
    </row>
    <row r="273" spans="1:7" ht="15">
      <c r="A273" s="2"/>
      <c r="B273" s="27"/>
      <c r="C273" s="2"/>
      <c r="D273" s="47"/>
      <c r="E273" s="47"/>
      <c r="F273" s="47"/>
      <c r="G273" s="30"/>
    </row>
    <row r="274" spans="1:7" ht="15">
      <c r="A274" s="2"/>
      <c r="B274" s="37">
        <v>90015</v>
      </c>
      <c r="C274" s="38" t="s">
        <v>70</v>
      </c>
      <c r="D274" s="49">
        <f>SUM(D275,D277)</f>
        <v>745000</v>
      </c>
      <c r="E274" s="49">
        <f>SUM(E275,E277)</f>
        <v>926284</v>
      </c>
      <c r="F274" s="49">
        <f>SUM(F275,F277)</f>
        <v>782759</v>
      </c>
      <c r="G274" s="40">
        <f t="shared" si="21"/>
        <v>84.5052921134339</v>
      </c>
    </row>
    <row r="275" spans="1:7" ht="15">
      <c r="A275" s="2"/>
      <c r="B275" s="27"/>
      <c r="C275" s="2" t="s">
        <v>9</v>
      </c>
      <c r="D275" s="47">
        <f>SUM(D276)</f>
        <v>700000</v>
      </c>
      <c r="E275" s="47">
        <f>SUM(E276)</f>
        <v>859084</v>
      </c>
      <c r="F275" s="47">
        <f>SUM(F276)</f>
        <v>716995</v>
      </c>
      <c r="G275" s="30">
        <f t="shared" si="21"/>
        <v>83.4604066657044</v>
      </c>
    </row>
    <row r="276" spans="1:7" ht="15">
      <c r="A276" s="2"/>
      <c r="B276" s="27"/>
      <c r="C276" s="2" t="s">
        <v>14</v>
      </c>
      <c r="D276" s="47">
        <v>700000</v>
      </c>
      <c r="E276" s="47">
        <v>859084</v>
      </c>
      <c r="F276" s="47">
        <v>716995</v>
      </c>
      <c r="G276" s="30">
        <f t="shared" si="21"/>
        <v>83.4604066657044</v>
      </c>
    </row>
    <row r="277" spans="1:7" ht="15">
      <c r="A277" s="2"/>
      <c r="B277" s="27"/>
      <c r="C277" s="2" t="s">
        <v>18</v>
      </c>
      <c r="D277" s="47">
        <v>45000</v>
      </c>
      <c r="E277" s="47">
        <v>67200</v>
      </c>
      <c r="F277" s="47">
        <v>65764</v>
      </c>
      <c r="G277" s="30">
        <f t="shared" si="21"/>
        <v>97.86309523809524</v>
      </c>
    </row>
    <row r="278" spans="1:7" ht="15">
      <c r="A278" s="2"/>
      <c r="B278" s="27"/>
      <c r="C278" s="2"/>
      <c r="D278" s="47"/>
      <c r="E278" s="47"/>
      <c r="F278" s="47"/>
      <c r="G278" s="30"/>
    </row>
    <row r="279" spans="1:7" ht="15">
      <c r="A279" s="2"/>
      <c r="B279" s="37">
        <v>90095</v>
      </c>
      <c r="C279" s="38" t="s">
        <v>21</v>
      </c>
      <c r="D279" s="49">
        <f>SUM(D280,D282)</f>
        <v>372280</v>
      </c>
      <c r="E279" s="49">
        <f>SUM(E280,E282)</f>
        <v>436380</v>
      </c>
      <c r="F279" s="49">
        <f>SUM(F280,F282)</f>
        <v>323864</v>
      </c>
      <c r="G279" s="40">
        <f t="shared" si="21"/>
        <v>74.21605023144966</v>
      </c>
    </row>
    <row r="280" spans="1:7" ht="15">
      <c r="A280" s="2"/>
      <c r="B280" s="27"/>
      <c r="C280" s="2" t="s">
        <v>9</v>
      </c>
      <c r="D280" s="47">
        <f>SUM(D281)</f>
        <v>32280</v>
      </c>
      <c r="E280" s="47">
        <f>SUM(E281)</f>
        <v>96380</v>
      </c>
      <c r="F280" s="47">
        <f>SUM(F281)</f>
        <v>72468</v>
      </c>
      <c r="G280" s="30">
        <f t="shared" si="21"/>
        <v>75.18987341772151</v>
      </c>
    </row>
    <row r="281" spans="1:7" ht="15">
      <c r="A281" s="2"/>
      <c r="B281" s="27"/>
      <c r="C281" s="2" t="s">
        <v>14</v>
      </c>
      <c r="D281" s="47">
        <v>32280</v>
      </c>
      <c r="E281" s="47">
        <v>96380</v>
      </c>
      <c r="F281" s="47">
        <v>72468</v>
      </c>
      <c r="G281" s="30">
        <f t="shared" si="21"/>
        <v>75.18987341772151</v>
      </c>
    </row>
    <row r="282" spans="1:7" ht="15.75" thickBot="1">
      <c r="A282" s="2"/>
      <c r="B282" s="31"/>
      <c r="C282" s="32" t="s">
        <v>18</v>
      </c>
      <c r="D282" s="51">
        <v>340000</v>
      </c>
      <c r="E282" s="51">
        <v>340000</v>
      </c>
      <c r="F282" s="51">
        <v>251396</v>
      </c>
      <c r="G282" s="68">
        <f t="shared" si="21"/>
        <v>73.94</v>
      </c>
    </row>
    <row r="283" spans="1:7" ht="16.5" thickTop="1">
      <c r="A283" s="2"/>
      <c r="B283" s="42"/>
      <c r="C283" s="2"/>
      <c r="D283" s="43"/>
      <c r="E283" s="43"/>
      <c r="F283" s="43"/>
      <c r="G283" s="34"/>
    </row>
    <row r="284" spans="1:7" ht="16.5" thickBot="1">
      <c r="A284" s="2"/>
      <c r="B284" s="44">
        <v>921</v>
      </c>
      <c r="C284" s="20" t="s">
        <v>71</v>
      </c>
      <c r="D284" s="45">
        <f>SUM(D285,D289,D293,D298)</f>
        <v>1635700</v>
      </c>
      <c r="E284" s="45">
        <f>SUM(E285,E289,E293,E298)</f>
        <v>1632650</v>
      </c>
      <c r="F284" s="45">
        <f>SUM(F285,F289,F293,F298)</f>
        <v>1615884</v>
      </c>
      <c r="G284" s="22">
        <f t="shared" si="21"/>
        <v>98.97308057452608</v>
      </c>
    </row>
    <row r="285" spans="1:7" ht="15.75" thickTop="1">
      <c r="A285" s="2"/>
      <c r="B285" s="36">
        <v>92109</v>
      </c>
      <c r="C285" s="24" t="s">
        <v>72</v>
      </c>
      <c r="D285" s="46">
        <f aca="true" t="shared" si="23" ref="D285:F286">SUM(D286)</f>
        <v>731200</v>
      </c>
      <c r="E285" s="46">
        <f t="shared" si="23"/>
        <v>702500</v>
      </c>
      <c r="F285" s="46">
        <f t="shared" si="23"/>
        <v>702500</v>
      </c>
      <c r="G285" s="40">
        <f t="shared" si="21"/>
        <v>100</v>
      </c>
    </row>
    <row r="286" spans="1:7" ht="15">
      <c r="A286" s="2"/>
      <c r="B286" s="27"/>
      <c r="C286" s="2" t="s">
        <v>9</v>
      </c>
      <c r="D286" s="47">
        <f t="shared" si="23"/>
        <v>731200</v>
      </c>
      <c r="E286" s="47">
        <f t="shared" si="23"/>
        <v>702500</v>
      </c>
      <c r="F286" s="47">
        <f t="shared" si="23"/>
        <v>702500</v>
      </c>
      <c r="G286" s="30">
        <f t="shared" si="21"/>
        <v>100</v>
      </c>
    </row>
    <row r="287" spans="1:7" ht="15">
      <c r="A287" s="2"/>
      <c r="B287" s="27"/>
      <c r="C287" s="2" t="s">
        <v>50</v>
      </c>
      <c r="D287" s="47">
        <v>731200</v>
      </c>
      <c r="E287" s="47">
        <v>702500</v>
      </c>
      <c r="F287" s="47">
        <v>702500</v>
      </c>
      <c r="G287" s="30">
        <f t="shared" si="21"/>
        <v>100</v>
      </c>
    </row>
    <row r="288" spans="1:7" ht="15">
      <c r="A288" s="2"/>
      <c r="B288" s="27"/>
      <c r="C288" s="2"/>
      <c r="D288" s="47"/>
      <c r="E288" s="47"/>
      <c r="F288" s="47"/>
      <c r="G288" s="30"/>
    </row>
    <row r="289" spans="1:7" ht="15">
      <c r="A289" s="2"/>
      <c r="B289" s="37">
        <v>92116</v>
      </c>
      <c r="C289" s="38" t="s">
        <v>73</v>
      </c>
      <c r="D289" s="49">
        <f aca="true" t="shared" si="24" ref="D289:F290">SUM(D290)</f>
        <v>804100</v>
      </c>
      <c r="E289" s="49">
        <f t="shared" si="24"/>
        <v>821750</v>
      </c>
      <c r="F289" s="49">
        <f t="shared" si="24"/>
        <v>821750</v>
      </c>
      <c r="G289" s="40">
        <f t="shared" si="21"/>
        <v>100</v>
      </c>
    </row>
    <row r="290" spans="1:7" ht="15">
      <c r="A290" s="2"/>
      <c r="B290" s="27"/>
      <c r="C290" s="2" t="s">
        <v>9</v>
      </c>
      <c r="D290" s="47">
        <f t="shared" si="24"/>
        <v>804100</v>
      </c>
      <c r="E290" s="47">
        <f t="shared" si="24"/>
        <v>821750</v>
      </c>
      <c r="F290" s="47">
        <f t="shared" si="24"/>
        <v>821750</v>
      </c>
      <c r="G290" s="30">
        <f t="shared" si="21"/>
        <v>100</v>
      </c>
    </row>
    <row r="291" spans="1:7" ht="15">
      <c r="A291" s="2"/>
      <c r="B291" s="27"/>
      <c r="C291" s="2" t="s">
        <v>50</v>
      </c>
      <c r="D291" s="47">
        <v>804100</v>
      </c>
      <c r="E291" s="47">
        <v>821750</v>
      </c>
      <c r="F291" s="47">
        <v>821750</v>
      </c>
      <c r="G291" s="30">
        <f t="shared" si="21"/>
        <v>100</v>
      </c>
    </row>
    <row r="292" spans="1:7" ht="15">
      <c r="A292" s="2"/>
      <c r="B292" s="27"/>
      <c r="C292" s="2"/>
      <c r="D292" s="47"/>
      <c r="E292" s="47"/>
      <c r="F292" s="47"/>
      <c r="G292" s="30"/>
    </row>
    <row r="293" spans="1:7" ht="15">
      <c r="A293" s="2"/>
      <c r="B293" s="37">
        <v>92121</v>
      </c>
      <c r="C293" s="38" t="s">
        <v>111</v>
      </c>
      <c r="D293" s="49">
        <f aca="true" t="shared" si="25" ref="D293:F294">SUM(D294)</f>
        <v>8400</v>
      </c>
      <c r="E293" s="49">
        <f t="shared" si="25"/>
        <v>8400</v>
      </c>
      <c r="F293" s="49">
        <f t="shared" si="25"/>
        <v>0</v>
      </c>
      <c r="G293" s="40">
        <f>SUM(F293/E293)*100</f>
        <v>0</v>
      </c>
    </row>
    <row r="294" spans="1:7" ht="15">
      <c r="A294" s="2"/>
      <c r="B294" s="27"/>
      <c r="C294" s="2" t="s">
        <v>9</v>
      </c>
      <c r="D294" s="47">
        <f t="shared" si="25"/>
        <v>8400</v>
      </c>
      <c r="E294" s="47">
        <f t="shared" si="25"/>
        <v>8400</v>
      </c>
      <c r="F294" s="47">
        <f t="shared" si="25"/>
        <v>0</v>
      </c>
      <c r="G294" s="30">
        <f>SUM(F294/E294)*100</f>
        <v>0</v>
      </c>
    </row>
    <row r="295" spans="1:7" ht="15">
      <c r="A295" s="2"/>
      <c r="B295" s="27"/>
      <c r="C295" s="2" t="s">
        <v>50</v>
      </c>
      <c r="D295" s="47">
        <v>8400</v>
      </c>
      <c r="E295" s="47">
        <v>8400</v>
      </c>
      <c r="F295" s="47">
        <v>0</v>
      </c>
      <c r="G295" s="30">
        <f>SUM(F295/E295)*100</f>
        <v>0</v>
      </c>
    </row>
    <row r="296" spans="1:7" ht="15">
      <c r="A296" s="2"/>
      <c r="B296" s="27"/>
      <c r="C296" s="2"/>
      <c r="D296" s="47"/>
      <c r="E296" s="47"/>
      <c r="F296" s="47"/>
      <c r="G296" s="30"/>
    </row>
    <row r="297" spans="1:7" ht="15">
      <c r="A297" s="2"/>
      <c r="B297" s="27"/>
      <c r="C297" s="2"/>
      <c r="D297" s="47"/>
      <c r="E297" s="47"/>
      <c r="F297" s="47"/>
      <c r="G297" s="30"/>
    </row>
    <row r="298" spans="1:7" ht="15">
      <c r="A298" s="2"/>
      <c r="B298" s="37">
        <v>92195</v>
      </c>
      <c r="C298" s="38" t="s">
        <v>21</v>
      </c>
      <c r="D298" s="49">
        <f>SUM(D299)</f>
        <v>92000</v>
      </c>
      <c r="E298" s="49">
        <f>SUM(E299)</f>
        <v>100000</v>
      </c>
      <c r="F298" s="49">
        <f>SUM(F299)</f>
        <v>91634</v>
      </c>
      <c r="G298" s="40">
        <f t="shared" si="21"/>
        <v>91.634</v>
      </c>
    </row>
    <row r="299" spans="1:7" ht="15">
      <c r="A299" s="2"/>
      <c r="B299" s="27"/>
      <c r="C299" s="2" t="s">
        <v>9</v>
      </c>
      <c r="D299" s="47">
        <v>92000</v>
      </c>
      <c r="E299" s="47">
        <f>SUM(E300:E301)</f>
        <v>100000</v>
      </c>
      <c r="F299" s="47">
        <f>SUM(F300:F301)</f>
        <v>91634</v>
      </c>
      <c r="G299" s="30">
        <f t="shared" si="21"/>
        <v>91.634</v>
      </c>
    </row>
    <row r="300" spans="1:7" ht="15">
      <c r="A300" s="2"/>
      <c r="B300" s="27"/>
      <c r="C300" s="2" t="s">
        <v>14</v>
      </c>
      <c r="D300" s="47">
        <v>92000</v>
      </c>
      <c r="E300" s="47">
        <v>92000</v>
      </c>
      <c r="F300" s="47">
        <v>83634</v>
      </c>
      <c r="G300" s="30">
        <f t="shared" si="21"/>
        <v>90.90652173913043</v>
      </c>
    </row>
    <row r="301" spans="1:7" ht="15">
      <c r="A301" s="2"/>
      <c r="B301" s="27"/>
      <c r="C301" s="2" t="s">
        <v>96</v>
      </c>
      <c r="D301" s="47">
        <v>0</v>
      </c>
      <c r="E301" s="47">
        <v>8000</v>
      </c>
      <c r="F301" s="47">
        <v>8000</v>
      </c>
      <c r="G301" s="30">
        <f t="shared" si="21"/>
        <v>100</v>
      </c>
    </row>
    <row r="302" spans="1:7" ht="16.5" thickBot="1">
      <c r="A302" s="2"/>
      <c r="B302" s="31"/>
      <c r="C302" s="32"/>
      <c r="D302" s="51"/>
      <c r="E302" s="51"/>
      <c r="F302" s="51"/>
      <c r="G302" s="22"/>
    </row>
    <row r="303" spans="1:7" ht="16.5" thickTop="1">
      <c r="A303" s="2"/>
      <c r="B303" s="42"/>
      <c r="C303" s="2"/>
      <c r="D303" s="43"/>
      <c r="E303" s="43"/>
      <c r="F303" s="43"/>
      <c r="G303" s="34"/>
    </row>
    <row r="304" spans="1:7" ht="16.5" thickBot="1">
      <c r="A304" s="2"/>
      <c r="B304" s="44">
        <v>926</v>
      </c>
      <c r="C304" s="20" t="s">
        <v>74</v>
      </c>
      <c r="D304" s="45">
        <f>SUM(D305,D310,D315)</f>
        <v>1342365</v>
      </c>
      <c r="E304" s="45">
        <f>SUM(E305,E310,E315)</f>
        <v>1423065</v>
      </c>
      <c r="F304" s="45">
        <f>SUM(F305,F310,F315)</f>
        <v>1388560</v>
      </c>
      <c r="G304" s="22">
        <f t="shared" si="21"/>
        <v>97.57530400930386</v>
      </c>
    </row>
    <row r="305" spans="1:7" ht="15.75" thickTop="1">
      <c r="A305" s="2"/>
      <c r="B305" s="36">
        <v>92601</v>
      </c>
      <c r="C305" s="24" t="s">
        <v>75</v>
      </c>
      <c r="D305" s="46">
        <f>SUM(D306,D308)</f>
        <v>583990</v>
      </c>
      <c r="E305" s="46">
        <f>SUM(E306,E308)</f>
        <v>644690</v>
      </c>
      <c r="F305" s="46">
        <f>SUM(F306,F308)</f>
        <v>644290</v>
      </c>
      <c r="G305" s="26">
        <f t="shared" si="21"/>
        <v>99.93795467589074</v>
      </c>
    </row>
    <row r="306" spans="1:7" ht="15">
      <c r="A306" s="2"/>
      <c r="B306" s="27"/>
      <c r="C306" s="2" t="s">
        <v>9</v>
      </c>
      <c r="D306" s="47">
        <f>SUM(D307)</f>
        <v>325990</v>
      </c>
      <c r="E306" s="47">
        <f>SUM(E307)</f>
        <v>305990</v>
      </c>
      <c r="F306" s="47">
        <f>SUM(F307)</f>
        <v>305990</v>
      </c>
      <c r="G306" s="30">
        <f t="shared" si="21"/>
        <v>100</v>
      </c>
    </row>
    <row r="307" spans="1:7" ht="15">
      <c r="A307" s="2"/>
      <c r="B307" s="27"/>
      <c r="C307" s="2" t="s">
        <v>50</v>
      </c>
      <c r="D307" s="47">
        <v>325990</v>
      </c>
      <c r="E307" s="47">
        <v>305990</v>
      </c>
      <c r="F307" s="47">
        <v>305990</v>
      </c>
      <c r="G307" s="30">
        <f>SUM(F307/E307)*100</f>
        <v>100</v>
      </c>
    </row>
    <row r="308" spans="1:7" ht="15">
      <c r="A308" s="2"/>
      <c r="B308" s="27"/>
      <c r="C308" s="2" t="s">
        <v>18</v>
      </c>
      <c r="D308" s="47">
        <v>258000</v>
      </c>
      <c r="E308" s="47">
        <v>338700</v>
      </c>
      <c r="F308" s="47">
        <v>338300</v>
      </c>
      <c r="G308" s="30">
        <f>SUM(F308/E308)*100</f>
        <v>99.8819013876587</v>
      </c>
    </row>
    <row r="309" spans="1:7" ht="15">
      <c r="A309" s="2"/>
      <c r="B309" s="27"/>
      <c r="C309" s="2"/>
      <c r="D309" s="47"/>
      <c r="E309" s="47"/>
      <c r="F309" s="47"/>
      <c r="G309" s="30"/>
    </row>
    <row r="310" spans="1:7" ht="15">
      <c r="A310" s="2"/>
      <c r="B310" s="37">
        <v>92605</v>
      </c>
      <c r="C310" s="38" t="s">
        <v>76</v>
      </c>
      <c r="D310" s="49">
        <f>SUM(D311)</f>
        <v>231472</v>
      </c>
      <c r="E310" s="49">
        <f>SUM(E311)</f>
        <v>231472</v>
      </c>
      <c r="F310" s="49">
        <f>SUM(F311)</f>
        <v>197367</v>
      </c>
      <c r="G310" s="40">
        <f t="shared" si="21"/>
        <v>85.26603649685491</v>
      </c>
    </row>
    <row r="311" spans="1:7" ht="15">
      <c r="A311" s="2"/>
      <c r="B311" s="27"/>
      <c r="C311" s="2" t="s">
        <v>9</v>
      </c>
      <c r="D311" s="47">
        <f>SUM(D312:D313)</f>
        <v>231472</v>
      </c>
      <c r="E311" s="47">
        <f>SUM(E312:E313)</f>
        <v>231472</v>
      </c>
      <c r="F311" s="47">
        <f>SUM(F312:F313)</f>
        <v>197367</v>
      </c>
      <c r="G311" s="30">
        <f t="shared" si="21"/>
        <v>85.26603649685491</v>
      </c>
    </row>
    <row r="312" spans="1:7" ht="15">
      <c r="A312" s="2"/>
      <c r="B312" s="27"/>
      <c r="C312" s="2" t="s">
        <v>50</v>
      </c>
      <c r="D312" s="47">
        <v>92500</v>
      </c>
      <c r="E312" s="47">
        <v>185842</v>
      </c>
      <c r="F312" s="47">
        <v>164790</v>
      </c>
      <c r="G312" s="30">
        <f t="shared" si="21"/>
        <v>88.67209780351051</v>
      </c>
    </row>
    <row r="313" spans="1:7" ht="15">
      <c r="A313" s="2"/>
      <c r="B313" s="27"/>
      <c r="C313" s="2" t="s">
        <v>30</v>
      </c>
      <c r="D313" s="47">
        <v>138972</v>
      </c>
      <c r="E313" s="47">
        <v>45630</v>
      </c>
      <c r="F313" s="47">
        <v>32577</v>
      </c>
      <c r="G313" s="30">
        <f t="shared" si="21"/>
        <v>71.39381985535832</v>
      </c>
    </row>
    <row r="314" spans="1:7" ht="15">
      <c r="A314" s="2"/>
      <c r="B314" s="27"/>
      <c r="C314" s="2"/>
      <c r="D314" s="47"/>
      <c r="E314" s="47"/>
      <c r="F314" s="47"/>
      <c r="G314" s="30"/>
    </row>
    <row r="315" spans="1:7" ht="15">
      <c r="A315" s="2"/>
      <c r="B315" s="37">
        <v>92695</v>
      </c>
      <c r="C315" s="38" t="s">
        <v>21</v>
      </c>
      <c r="D315" s="49">
        <f aca="true" t="shared" si="26" ref="D315:F316">SUM(D316)</f>
        <v>526903</v>
      </c>
      <c r="E315" s="49">
        <f t="shared" si="26"/>
        <v>546903</v>
      </c>
      <c r="F315" s="49">
        <f t="shared" si="26"/>
        <v>546903</v>
      </c>
      <c r="G315" s="40">
        <f>SUM(F315/E315)*100</f>
        <v>100</v>
      </c>
    </row>
    <row r="316" spans="1:7" ht="15">
      <c r="A316" s="2"/>
      <c r="B316" s="27"/>
      <c r="C316" s="56" t="s">
        <v>9</v>
      </c>
      <c r="D316" s="47">
        <f t="shared" si="26"/>
        <v>526903</v>
      </c>
      <c r="E316" s="47">
        <f t="shared" si="26"/>
        <v>546903</v>
      </c>
      <c r="F316" s="47">
        <f t="shared" si="26"/>
        <v>546903</v>
      </c>
      <c r="G316" s="30">
        <f>SUM(F316/E316)*100</f>
        <v>100</v>
      </c>
    </row>
    <row r="317" spans="1:7" ht="15">
      <c r="A317" s="2"/>
      <c r="B317" s="27"/>
      <c r="C317" s="56" t="s">
        <v>50</v>
      </c>
      <c r="D317" s="47">
        <v>526903</v>
      </c>
      <c r="E317" s="47">
        <v>546903</v>
      </c>
      <c r="F317" s="47">
        <v>546903</v>
      </c>
      <c r="G317" s="30">
        <f>SUM(F317/E317)*100</f>
        <v>100</v>
      </c>
    </row>
    <row r="318" spans="1:7" ht="16.5" thickBot="1">
      <c r="A318" s="2"/>
      <c r="B318" s="31"/>
      <c r="C318" s="32"/>
      <c r="D318" s="51"/>
      <c r="E318" s="51"/>
      <c r="F318" s="51"/>
      <c r="G318" s="22"/>
    </row>
    <row r="319" spans="1:7" ht="16.5" thickTop="1">
      <c r="A319" s="2"/>
      <c r="B319" s="42"/>
      <c r="C319" s="2"/>
      <c r="D319" s="52"/>
      <c r="E319" s="52"/>
      <c r="F319" s="52"/>
      <c r="G319" s="34"/>
    </row>
    <row r="320" spans="1:7" ht="15.75">
      <c r="A320" s="2"/>
      <c r="B320" s="69"/>
      <c r="C320" s="4" t="s">
        <v>77</v>
      </c>
      <c r="D320" s="70">
        <f>SUM(D13,D21,D32,D50,D66,D94,D104,D128,D136,D146,D186,D192,D238,D247,D255,D284,D304)</f>
        <v>51751961</v>
      </c>
      <c r="E320" s="70">
        <f>SUM(E13,E21,E32,E50,E66,E94,E104,E128,E136,E146,E186,E192,E238,E247,E255,E284,E304)</f>
        <v>60563258</v>
      </c>
      <c r="F320" s="70">
        <f>SUM(F13,F21,F32,F50,F66,F94,F104,F128,F136,F146,F186,F192,F238,F247,F255,F284,F304)</f>
        <v>48598864</v>
      </c>
      <c r="G320" s="34">
        <f>SUM(F320/E320)*100</f>
        <v>80.24479792682223</v>
      </c>
    </row>
    <row r="321" spans="1:7" ht="16.5" thickBot="1">
      <c r="A321" s="2"/>
      <c r="B321" s="31"/>
      <c r="C321" s="32"/>
      <c r="D321" s="71"/>
      <c r="E321" s="71"/>
      <c r="F321" s="71"/>
      <c r="G321" s="22"/>
    </row>
    <row r="322" spans="1:7" ht="15.75" thickTop="1">
      <c r="A322" s="2"/>
      <c r="B322" s="2"/>
      <c r="C322" s="2"/>
      <c r="D322" s="2"/>
      <c r="E322" s="2"/>
      <c r="F322" s="2"/>
      <c r="G322" s="2"/>
    </row>
    <row r="323" spans="1:7" ht="15">
      <c r="A323" s="2"/>
      <c r="B323" s="2"/>
      <c r="C323" s="2"/>
      <c r="D323" s="2"/>
      <c r="E323" s="2"/>
      <c r="F323" s="2"/>
      <c r="G323" s="2"/>
    </row>
    <row r="324" spans="1:7" ht="15">
      <c r="A324" s="2"/>
      <c r="B324" s="2"/>
      <c r="C324" s="2"/>
      <c r="D324" s="2"/>
      <c r="E324" s="2"/>
      <c r="F324" s="2"/>
      <c r="G324" s="2"/>
    </row>
    <row r="325" spans="1:7" ht="15">
      <c r="A325" s="2"/>
      <c r="B325" s="2"/>
      <c r="C325" s="2"/>
      <c r="D325" s="2"/>
      <c r="E325" s="2"/>
      <c r="F325" s="2"/>
      <c r="G325" s="2"/>
    </row>
    <row r="326" spans="1:7" ht="15">
      <c r="A326" s="2"/>
      <c r="B326" s="2"/>
      <c r="C326" s="2"/>
      <c r="D326" s="2"/>
      <c r="E326" s="2"/>
      <c r="F326" s="2"/>
      <c r="G326" s="2"/>
    </row>
    <row r="327" spans="1:7" ht="15">
      <c r="A327" s="2"/>
      <c r="B327" s="2"/>
      <c r="C327" s="2"/>
      <c r="D327" s="2"/>
      <c r="E327" s="2"/>
      <c r="F327" s="2"/>
      <c r="G327" s="2"/>
    </row>
    <row r="328" spans="1:7" ht="15">
      <c r="A328" s="2"/>
      <c r="B328" s="2"/>
      <c r="C328" s="2"/>
      <c r="D328" s="2"/>
      <c r="E328" s="2"/>
      <c r="F328" s="2"/>
      <c r="G328" s="2"/>
    </row>
    <row r="329" spans="1:7" ht="15">
      <c r="A329" s="2"/>
      <c r="B329" s="2"/>
      <c r="C329" s="2"/>
      <c r="D329" s="2"/>
      <c r="E329" s="2"/>
      <c r="F329" s="2"/>
      <c r="G329" s="2"/>
    </row>
    <row r="330" spans="1:7" ht="15">
      <c r="A330" s="2"/>
      <c r="B330" s="2"/>
      <c r="C330" s="2"/>
      <c r="D330" s="2"/>
      <c r="E330" s="2"/>
      <c r="F330" s="2"/>
      <c r="G330" s="2"/>
    </row>
    <row r="331" spans="1:7" ht="15">
      <c r="A331" s="2"/>
      <c r="B331" s="2"/>
      <c r="C331" s="2"/>
      <c r="D331" s="2"/>
      <c r="E331" s="2"/>
      <c r="F331" s="2"/>
      <c r="G331" s="2"/>
    </row>
    <row r="332" spans="1:7" ht="15">
      <c r="A332" s="2"/>
      <c r="B332" s="2"/>
      <c r="C332" s="2"/>
      <c r="D332" s="2"/>
      <c r="E332" s="2"/>
      <c r="F332" s="2"/>
      <c r="G332" s="2"/>
    </row>
    <row r="333" spans="1:7" ht="15">
      <c r="A333" s="2"/>
      <c r="B333" s="2"/>
      <c r="C333" s="2"/>
      <c r="D333" s="2"/>
      <c r="E333" s="2"/>
      <c r="F333" s="2"/>
      <c r="G333" s="2"/>
    </row>
    <row r="334" spans="1:7" ht="15">
      <c r="A334" s="2"/>
      <c r="B334" s="2"/>
      <c r="C334" s="2"/>
      <c r="D334" s="2"/>
      <c r="E334" s="2"/>
      <c r="F334" s="2"/>
      <c r="G334" s="2"/>
    </row>
    <row r="335" spans="1:7" ht="15">
      <c r="A335" s="2"/>
      <c r="B335" s="2"/>
      <c r="C335" s="2"/>
      <c r="D335" s="2"/>
      <c r="E335" s="2"/>
      <c r="F335" s="2"/>
      <c r="G335" s="2"/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52" r:id="rId1"/>
  <headerFooter alignWithMargins="0">
    <oddFooter>&amp;C
</oddFooter>
  </headerFooter>
  <rowBreaks count="3" manualBreakCount="3">
    <brk id="92" max="6" man="1"/>
    <brk id="184" max="6" man="1"/>
    <brk id="2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2005-03-30T12:43:26Z</cp:lastPrinted>
  <dcterms:created xsi:type="dcterms:W3CDTF">2000-11-10T12:31:26Z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