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'Arkusz1'!$A$1:$F$360</definedName>
  </definedNames>
  <calcPr fullCalcOnLoad="1"/>
</workbook>
</file>

<file path=xl/sharedStrings.xml><?xml version="1.0" encoding="utf-8"?>
<sst xmlns="http://schemas.openxmlformats.org/spreadsheetml/2006/main" count="291" uniqueCount="124">
  <si>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</si>
  <si>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</si>
  <si>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</si>
  <si>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</si>
  <si>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</si>
  <si>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</si>
  <si>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</si>
  <si>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</si>
  <si>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</si>
  <si>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</si>
  <si>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</si>
  <si>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</si>
  <si>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</si>
  <si>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</si>
  <si>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</si>
  <si>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</si>
  <si>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</si>
  <si>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</si>
  <si>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</si>
  <si>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</si>
  <si>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</si>
  <si>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</si>
  <si>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zakupy towarów i usług</t>
  </si>
  <si>
    <t>w tym: inne wydatki związane z funkcj. jst</t>
  </si>
  <si>
    <t>zakupy  towarów i usług</t>
  </si>
  <si>
    <t>Urzędy naczelnych organów władzy państ.,kontroli i ochrony prawa oraz sądownictwa</t>
  </si>
  <si>
    <t>w tym:  dotacje</t>
  </si>
  <si>
    <t>Straż Miejska</t>
  </si>
  <si>
    <t>zakupy towarów  i usług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</si>
  <si>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</si>
  <si>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</si>
  <si>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</si>
  <si>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</si>
  <si>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</si>
  <si>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</si>
  <si>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</si>
  <si>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</si>
  <si>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</si>
  <si>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</si>
  <si>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</si>
  <si>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</si>
  <si>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</si>
  <si>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Zał. Nr 3</t>
  </si>
  <si>
    <t>Pomoc społeczna</t>
  </si>
  <si>
    <t>Usuwanie skutków klęsk żywiołowych</t>
  </si>
  <si>
    <t>rezerwa ogólna</t>
  </si>
  <si>
    <t>w tym: wydatki bieżace</t>
  </si>
  <si>
    <t>dotacja dla przedszkoli</t>
  </si>
  <si>
    <t>Pozostałe zadania z zakresie polityki społecznej</t>
  </si>
  <si>
    <t xml:space="preserve">rezerwa celowa </t>
  </si>
  <si>
    <t>na poręczenie dla BCK</t>
  </si>
  <si>
    <t>na poręczenie pożyczki (PWiK - Projekt ISPA</t>
  </si>
  <si>
    <t xml:space="preserve">w tym: termomodernizacja budynków </t>
  </si>
  <si>
    <t>wynagrodzenia i pochodne</t>
  </si>
  <si>
    <t>zakup towarów i usług</t>
  </si>
  <si>
    <t>w tym: zakup towarów i usług</t>
  </si>
  <si>
    <t>Zakłady gospodarki mieszkaniowej</t>
  </si>
  <si>
    <t>dotacje</t>
  </si>
  <si>
    <t>Wydatki budżetowe na 2005 rok</t>
  </si>
  <si>
    <t>01.01.2005 r.</t>
  </si>
  <si>
    <t>Wykonanie</t>
  </si>
  <si>
    <t>%</t>
  </si>
  <si>
    <t>Wyk.</t>
  </si>
  <si>
    <t>wydatki na obsługę długu jst</t>
  </si>
  <si>
    <t xml:space="preserve">wydatki z tyt. poręczeń i gwarancji  </t>
  </si>
  <si>
    <t>w tym: wydatki na obsługę długu jst</t>
  </si>
  <si>
    <t>na cele oświatowe</t>
  </si>
  <si>
    <t>wynagrodzenia i pochodne od wynagrodzeń</t>
  </si>
  <si>
    <t>w tym: zakupy towarów  i usług</t>
  </si>
  <si>
    <t>31.12.2005 r.</t>
  </si>
  <si>
    <t>Wytwarzanie i zaopatrywanie w energię elektryczną, gaz i wodę</t>
  </si>
  <si>
    <t>Dostarczanie ciepła</t>
  </si>
  <si>
    <t>Gospodarka gruntami i nieruchomościami</t>
  </si>
  <si>
    <t>Towarzystwa budowinictwa społecznego</t>
  </si>
  <si>
    <t>Plany zagospodarowania przestrzennego</t>
  </si>
  <si>
    <t>Opracowania geodezyjne i kartograficzne</t>
  </si>
  <si>
    <t>Cmentarze</t>
  </si>
  <si>
    <t>Urzędy wojewódzkie</t>
  </si>
  <si>
    <t>Rada miasta</t>
  </si>
  <si>
    <t>Urząd miasta</t>
  </si>
  <si>
    <t>Gospodarstwa pomocnicze</t>
  </si>
  <si>
    <t>Urzędy naczelnych org.władzy państ.,kontroli ...</t>
  </si>
  <si>
    <t>Komendy powiatowe Policji</t>
  </si>
  <si>
    <t>Komendy powiatowe Państwowej Straży Pożarnej</t>
  </si>
  <si>
    <t>Obrona cywilna</t>
  </si>
  <si>
    <t>Obsługa papierów wart., kredytów i pożyczek jst</t>
  </si>
  <si>
    <t>Rozliczenia z tyt. poręczeń i gwarancji ....</t>
  </si>
  <si>
    <t>Część wyrównawcza subwencji ogólnej dla gmin</t>
  </si>
  <si>
    <t>Rezerwy ogólne i celowe</t>
  </si>
  <si>
    <t>Szkoły podstawowe</t>
  </si>
  <si>
    <t>Przedszkola</t>
  </si>
  <si>
    <t>Gimnazja</t>
  </si>
  <si>
    <t>Zespoły ekonomiczno - administracyjne szkół</t>
  </si>
  <si>
    <t>Dokształcanie i doskonalenie nauczycieli</t>
  </si>
  <si>
    <t>Przeciwdziałanie alkoholizmowi</t>
  </si>
  <si>
    <t>Domy pomocy społecznej</t>
  </si>
  <si>
    <t>Świadczenia rodzinne oraz składki na ubezpieczenia emerytalne i rentowe z ubezpieczenia społecznego</t>
  </si>
  <si>
    <t>Zasiłki i pomoc w naturze oraz składki na ubezp. społeczne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</si>
  <si>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</si>
  <si>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</si>
  <si>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</si>
  <si>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opiekuń.</t>
  </si>
  <si>
    <t>Żłobki</t>
  </si>
  <si>
    <t>Świetlice szkolne</t>
  </si>
  <si>
    <t>Kolonie i obozy oraz inne formy wypoczynku dzieci i młodzieży szkolnej, a także szkolenia młodzieży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</si>
  <si>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</si>
  <si>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</si>
  <si>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</si>
  <si>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</si>
  <si>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</si>
  <si>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</si>
  <si>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</si>
  <si>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</si>
  <si>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</si>
  <si>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</si>
  <si>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</si>
  <si>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Różne jednostki obsługi gospodarki mieszkaniowej</t>
  </si>
  <si>
    <t>w tym: inne świadczenia na rzecz osób fizycznych</t>
  </si>
  <si>
    <t>Wybory Prezydenta Rzeczypospolitej Polskiej</t>
  </si>
  <si>
    <t>inne świadczenia na rzecz osób fizycznych</t>
  </si>
  <si>
    <t>Wybory do Sejmu i Senatu</t>
  </si>
  <si>
    <t>Bezpieczeństwo publiczne i ochrona p. poż.</t>
  </si>
  <si>
    <t>w tym: wynagrodzenia i pochodne od wynagordzeń</t>
  </si>
  <si>
    <t>Składki na ubezpieczenia zdrowotne opłacane za pobierające niektóre świadczenia z pomocy społecznej oraz niektóre świadczenia rodzinne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</si>
</sst>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164" fontId="1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165" fontId="1" fillId="0" borderId="11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0" xfId="0" applyNumberFormat="1" applyBorder="1" applyAlignment="1">
      <alignment/>
    </xf>
    <xf numFmtId="165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9" xfId="0" applyFill="1" applyBorder="1" applyAlignment="1">
      <alignment/>
    </xf>
    <xf numFmtId="41" fontId="0" fillId="0" borderId="14" xfId="0" applyNumberFormat="1" applyFont="1" applyBorder="1" applyAlignment="1">
      <alignment horizontal="right"/>
    </xf>
    <xf numFmtId="41" fontId="0" fillId="0" borderId="13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zoomScale="132" zoomScaleNormal="132" zoomScaleSheetLayoutView="100" workbookViewId="0" topLeftCell="A335">
      <selection activeCell="D352" sqref="D352"/>
    </sheetView>
  </sheetViews>
  <sheetFormatPr defaultColWidth="9.00390625" defaultRowHeight="12.75"/>
  <cols>
    <col min="1" max="1" width="9.25390625" style="0" bestFit="1" customWidth="1"/>
    <col min="2" max="2" width="44.625" style="0" customWidth="1"/>
    <col min="3" max="5" width="13.75390625" style="0" customWidth="1"/>
    <col min="6" max="6" width="10.75390625" style="0" customWidth="1"/>
  </cols>
  <sheetData>
    <row r="1" spans="1:6" ht="12.75">
      <c r="A1" s="1"/>
      <c r="B1" s="1" t="s">
        <v>58</v>
      </c>
      <c r="C1" s="31"/>
      <c r="D1" s="1"/>
      <c r="E1" s="1"/>
      <c r="F1" s="78" t="s">
        <v>42</v>
      </c>
    </row>
    <row r="3" ht="13.5" thickBot="1"/>
    <row r="4" spans="1:6" ht="12.75">
      <c r="A4" s="2"/>
      <c r="B4" s="5"/>
      <c r="C4" s="2"/>
      <c r="D4" s="2"/>
      <c r="E4" s="2"/>
      <c r="F4" s="2"/>
    </row>
    <row r="5" spans="1:6" ht="12.75">
      <c r="A5" s="42" t="s">
        <v>0</v>
      </c>
      <c r="B5" s="8" t="s">
        <v>3</v>
      </c>
      <c r="C5" s="4" t="s">
        <v>4</v>
      </c>
      <c r="D5" s="4" t="s">
        <v>4</v>
      </c>
      <c r="E5" s="4" t="s">
        <v>60</v>
      </c>
      <c r="F5" s="4" t="s">
        <v>61</v>
      </c>
    </row>
    <row r="6" spans="1:6" ht="12.75">
      <c r="A6" s="42" t="s">
        <v>1</v>
      </c>
      <c r="B6" s="6"/>
      <c r="C6" s="4" t="s">
        <v>59</v>
      </c>
      <c r="D6" s="4" t="s">
        <v>69</v>
      </c>
      <c r="E6" s="4" t="s">
        <v>69</v>
      </c>
      <c r="F6" s="4" t="s">
        <v>62</v>
      </c>
    </row>
    <row r="7" spans="1:6" ht="13.5" thickBot="1">
      <c r="A7" s="3"/>
      <c r="B7" s="7"/>
      <c r="C7" s="30"/>
      <c r="D7" s="3"/>
      <c r="E7" s="3"/>
      <c r="F7" s="3"/>
    </row>
    <row r="8" spans="1:6" ht="12.75">
      <c r="A8" s="43"/>
      <c r="C8" s="13"/>
      <c r="D8" s="13"/>
      <c r="E8" s="13"/>
      <c r="F8" s="13"/>
    </row>
    <row r="9" spans="1:6" ht="13.5" thickBot="1">
      <c r="A9" s="44" t="s">
        <v>5</v>
      </c>
      <c r="B9" s="9" t="s">
        <v>6</v>
      </c>
      <c r="C9" s="14">
        <f aca="true" t="shared" si="0" ref="C9:E10">SUM(C10)</f>
        <v>750</v>
      </c>
      <c r="D9" s="14">
        <f t="shared" si="0"/>
        <v>750</v>
      </c>
      <c r="E9" s="14">
        <f t="shared" si="0"/>
        <v>450</v>
      </c>
      <c r="F9" s="53">
        <f>(E9/D9)*100</f>
        <v>60</v>
      </c>
    </row>
    <row r="10" spans="1:6" ht="13.5" thickTop="1">
      <c r="A10" s="45" t="s">
        <v>7</v>
      </c>
      <c r="B10" s="11" t="s">
        <v>8</v>
      </c>
      <c r="C10" s="15">
        <f t="shared" si="0"/>
        <v>750</v>
      </c>
      <c r="D10" s="15">
        <f t="shared" si="0"/>
        <v>750</v>
      </c>
      <c r="E10" s="15">
        <f t="shared" si="0"/>
        <v>450</v>
      </c>
      <c r="F10" s="54">
        <f>(E10/D10)*100</f>
        <v>60</v>
      </c>
    </row>
    <row r="11" spans="1:6" ht="12.75">
      <c r="A11" s="46"/>
      <c r="B11" t="s">
        <v>9</v>
      </c>
      <c r="C11" s="16">
        <v>750</v>
      </c>
      <c r="D11" s="16">
        <v>750</v>
      </c>
      <c r="E11" s="16">
        <f>SUM(E12)</f>
        <v>450</v>
      </c>
      <c r="F11" s="55">
        <f>(E11/D11)*100</f>
        <v>60</v>
      </c>
    </row>
    <row r="12" spans="1:6" ht="12.75">
      <c r="A12" s="46"/>
      <c r="B12" t="s">
        <v>23</v>
      </c>
      <c r="C12" s="16">
        <v>750</v>
      </c>
      <c r="D12" s="16">
        <v>750</v>
      </c>
      <c r="E12" s="16">
        <v>450</v>
      </c>
      <c r="F12" s="54">
        <f>(E12/D12)*100</f>
        <v>60</v>
      </c>
    </row>
    <row r="13" spans="1:6" ht="13.5" thickBot="1">
      <c r="A13" s="46"/>
      <c r="C13" s="16"/>
      <c r="D13" s="16"/>
      <c r="E13" s="16"/>
      <c r="F13" s="54"/>
    </row>
    <row r="14" spans="1:6" ht="13.5" thickTop="1">
      <c r="A14" s="25"/>
      <c r="B14" s="37"/>
      <c r="C14" s="82"/>
      <c r="D14" s="82"/>
      <c r="E14" s="82"/>
      <c r="F14" s="83"/>
    </row>
    <row r="15" spans="1:6" ht="26.25" thickBot="1">
      <c r="A15" s="84">
        <v>400</v>
      </c>
      <c r="B15" s="85" t="s">
        <v>70</v>
      </c>
      <c r="C15" s="17">
        <f aca="true" t="shared" si="1" ref="C15:E17">SUM(C16)</f>
        <v>0</v>
      </c>
      <c r="D15" s="17">
        <f t="shared" si="1"/>
        <v>54254</v>
      </c>
      <c r="E15" s="17">
        <f t="shared" si="1"/>
        <v>54253</v>
      </c>
      <c r="F15" s="53">
        <f>(E15/D15)*100</f>
        <v>99.99815681793048</v>
      </c>
    </row>
    <row r="16" spans="1:6" ht="13.5" thickTop="1">
      <c r="A16" s="48">
        <v>40001</v>
      </c>
      <c r="B16" s="11" t="s">
        <v>71</v>
      </c>
      <c r="C16" s="15">
        <f t="shared" si="1"/>
        <v>0</v>
      </c>
      <c r="D16" s="15">
        <f t="shared" si="1"/>
        <v>54254</v>
      </c>
      <c r="E16" s="15">
        <f t="shared" si="1"/>
        <v>54253</v>
      </c>
      <c r="F16" s="54">
        <f>(E16/D16)*100</f>
        <v>99.99815681793048</v>
      </c>
    </row>
    <row r="17" spans="1:6" ht="12.75">
      <c r="A17" s="46"/>
      <c r="B17" s="59" t="s">
        <v>9</v>
      </c>
      <c r="C17" s="16">
        <f t="shared" si="1"/>
        <v>0</v>
      </c>
      <c r="D17" s="16">
        <f t="shared" si="1"/>
        <v>54254</v>
      </c>
      <c r="E17" s="16">
        <f t="shared" si="1"/>
        <v>54253</v>
      </c>
      <c r="F17" s="55">
        <f>(E17/D17)*100</f>
        <v>99.99815681793048</v>
      </c>
    </row>
    <row r="18" spans="1:6" ht="12.75">
      <c r="A18" s="46"/>
      <c r="B18" s="59" t="s">
        <v>13</v>
      </c>
      <c r="C18" s="16">
        <v>0</v>
      </c>
      <c r="D18" s="16">
        <v>54254</v>
      </c>
      <c r="E18" s="16">
        <v>54253</v>
      </c>
      <c r="F18" s="54">
        <f>(E18/D18)*100</f>
        <v>99.99815681793048</v>
      </c>
    </row>
    <row r="19" spans="1:6" ht="13.5" thickBot="1">
      <c r="A19" s="26"/>
      <c r="B19" s="10"/>
      <c r="C19" s="17"/>
      <c r="D19" s="17"/>
      <c r="E19" s="17"/>
      <c r="F19" s="17"/>
    </row>
    <row r="20" spans="1:6" ht="13.5" thickTop="1">
      <c r="A20" s="25"/>
      <c r="B20" s="37"/>
      <c r="C20" s="82"/>
      <c r="D20" s="82"/>
      <c r="E20" s="82"/>
      <c r="F20" s="82"/>
    </row>
    <row r="21" spans="1:6" ht="13.5" thickBot="1">
      <c r="A21" s="47">
        <v>600</v>
      </c>
      <c r="B21" s="9" t="s">
        <v>10</v>
      </c>
      <c r="C21" s="14">
        <f>SUM(C22,C26)</f>
        <v>2782100</v>
      </c>
      <c r="D21" s="14">
        <f>SUM(D22,D26)</f>
        <v>4122100</v>
      </c>
      <c r="E21" s="14">
        <f>SUM(E22,E26)</f>
        <v>2777295</v>
      </c>
      <c r="F21" s="53">
        <f>(E21/D21)*100</f>
        <v>67.37573081681667</v>
      </c>
    </row>
    <row r="22" spans="1:6" ht="13.5" thickTop="1">
      <c r="A22" s="48">
        <v>60004</v>
      </c>
      <c r="B22" s="11" t="s">
        <v>11</v>
      </c>
      <c r="C22" s="15">
        <f aca="true" t="shared" si="2" ref="C22:E23">SUM(C23)</f>
        <v>570000</v>
      </c>
      <c r="D22" s="15">
        <f t="shared" si="2"/>
        <v>570000</v>
      </c>
      <c r="E22" s="15">
        <f t="shared" si="2"/>
        <v>540652</v>
      </c>
      <c r="F22" s="54">
        <f>(E22/D22)*100</f>
        <v>94.85122807017544</v>
      </c>
    </row>
    <row r="23" spans="1:6" ht="12.75">
      <c r="A23" s="46"/>
      <c r="B23" t="s">
        <v>9</v>
      </c>
      <c r="C23" s="16">
        <f t="shared" si="2"/>
        <v>570000</v>
      </c>
      <c r="D23" s="16">
        <f t="shared" si="2"/>
        <v>570000</v>
      </c>
      <c r="E23" s="16">
        <f t="shared" si="2"/>
        <v>540652</v>
      </c>
      <c r="F23" s="55">
        <f>(E23/D23)*100</f>
        <v>94.85122807017544</v>
      </c>
    </row>
    <row r="24" spans="1:6" ht="12.75">
      <c r="A24" s="46"/>
      <c r="B24" t="s">
        <v>55</v>
      </c>
      <c r="C24" s="16">
        <v>570000</v>
      </c>
      <c r="D24" s="16">
        <v>570000</v>
      </c>
      <c r="E24" s="16">
        <v>540652</v>
      </c>
      <c r="F24" s="54">
        <f>(E24/D24)*100</f>
        <v>94.85122807017544</v>
      </c>
    </row>
    <row r="25" spans="1:6" ht="12.75">
      <c r="A25" s="46"/>
      <c r="C25" s="16" t="s">
        <v>2</v>
      </c>
      <c r="D25" s="16" t="s">
        <v>2</v>
      </c>
      <c r="E25" s="16" t="s">
        <v>2</v>
      </c>
      <c r="F25" s="16" t="s">
        <v>2</v>
      </c>
    </row>
    <row r="26" spans="1:6" ht="12.75">
      <c r="A26" s="49">
        <v>60016</v>
      </c>
      <c r="B26" s="12" t="s">
        <v>12</v>
      </c>
      <c r="C26" s="18">
        <f>SUM(C27,C29)</f>
        <v>2212100</v>
      </c>
      <c r="D26" s="18">
        <f>SUM(D27,D29)</f>
        <v>3552100</v>
      </c>
      <c r="E26" s="18">
        <f>SUM(E27,E29)</f>
        <v>2236643</v>
      </c>
      <c r="F26" s="57">
        <f>(E26/D26)*100</f>
        <v>62.96678021452099</v>
      </c>
    </row>
    <row r="27" spans="1:6" ht="12.75">
      <c r="A27" s="46"/>
      <c r="B27" t="s">
        <v>9</v>
      </c>
      <c r="C27" s="16">
        <f>SUM(C28)</f>
        <v>562000</v>
      </c>
      <c r="D27" s="16">
        <f>SUM(D28)</f>
        <v>612000</v>
      </c>
      <c r="E27" s="16">
        <f>SUM(E28)</f>
        <v>435553</v>
      </c>
      <c r="F27" s="54">
        <f>(E27/D27)*100</f>
        <v>71.1687908496732</v>
      </c>
    </row>
    <row r="28" spans="1:6" ht="12.75">
      <c r="A28" s="46"/>
      <c r="B28" t="s">
        <v>13</v>
      </c>
      <c r="C28" s="16">
        <v>562000</v>
      </c>
      <c r="D28" s="16">
        <v>612000</v>
      </c>
      <c r="E28" s="16">
        <v>435553</v>
      </c>
      <c r="F28" s="54">
        <f>(E28/D28)*100</f>
        <v>71.1687908496732</v>
      </c>
    </row>
    <row r="29" spans="1:6" ht="12.75">
      <c r="A29" s="46"/>
      <c r="B29" s="33" t="s">
        <v>16</v>
      </c>
      <c r="C29" s="16">
        <v>1650100</v>
      </c>
      <c r="D29" s="16">
        <v>2940100</v>
      </c>
      <c r="E29" s="16">
        <v>1801090</v>
      </c>
      <c r="F29" s="54">
        <f>(E29/D29)*100</f>
        <v>61.25948097003503</v>
      </c>
    </row>
    <row r="30" spans="1:6" ht="13.5" thickBot="1">
      <c r="A30" s="26"/>
      <c r="B30" s="10"/>
      <c r="C30" s="17"/>
      <c r="D30" s="17"/>
      <c r="E30" s="17"/>
      <c r="F30" s="17"/>
    </row>
    <row r="31" spans="1:6" ht="13.5" thickTop="1">
      <c r="A31" s="25"/>
      <c r="C31" s="19"/>
      <c r="D31" s="19"/>
      <c r="E31" s="19"/>
      <c r="F31" s="19"/>
    </row>
    <row r="32" spans="1:6" ht="13.5" thickBot="1">
      <c r="A32" s="47">
        <v>700</v>
      </c>
      <c r="B32" s="9" t="s">
        <v>14</v>
      </c>
      <c r="C32" s="20">
        <f>SUM(C33,C40,C44,C48,C51)</f>
        <v>1590088</v>
      </c>
      <c r="D32" s="20">
        <f>SUM(D33,D40,D44,D48,D51)</f>
        <v>2085088</v>
      </c>
      <c r="E32" s="20">
        <f>SUM(E33,E40,E44,E48,E51)</f>
        <v>772005</v>
      </c>
      <c r="F32" s="58">
        <f>(E32/D32)*100</f>
        <v>37.02505601682039</v>
      </c>
    </row>
    <row r="33" spans="1:6" ht="13.5" thickTop="1">
      <c r="A33" s="79">
        <v>70001</v>
      </c>
      <c r="B33" s="80" t="s">
        <v>56</v>
      </c>
      <c r="C33" s="68">
        <f>SUM(C34,C37)</f>
        <v>125000</v>
      </c>
      <c r="D33" s="68">
        <f>SUM(D34,D37)</f>
        <v>300000</v>
      </c>
      <c r="E33" s="68">
        <f>SUM(E34,E37)</f>
        <v>178797</v>
      </c>
      <c r="F33" s="60">
        <f aca="true" t="shared" si="3" ref="F33:F53">(E33/D33)*100</f>
        <v>59.599000000000004</v>
      </c>
    </row>
    <row r="34" spans="1:6" ht="12.75">
      <c r="A34" s="50"/>
      <c r="B34" s="39" t="s">
        <v>9</v>
      </c>
      <c r="C34" s="40">
        <f>SUM(C35)</f>
        <v>125000</v>
      </c>
      <c r="D34" s="40">
        <f>SUM(D35,D36)</f>
        <v>250000</v>
      </c>
      <c r="E34" s="40">
        <f>SUM(E35,E36)</f>
        <v>128797</v>
      </c>
      <c r="F34" s="54">
        <f t="shared" si="3"/>
        <v>51.5188</v>
      </c>
    </row>
    <row r="35" spans="1:6" ht="12.75">
      <c r="A35" s="50"/>
      <c r="B35" s="39" t="s">
        <v>13</v>
      </c>
      <c r="C35" s="40">
        <v>125000</v>
      </c>
      <c r="D35" s="40">
        <v>125000</v>
      </c>
      <c r="E35" s="40">
        <v>3797</v>
      </c>
      <c r="F35" s="54">
        <f>(E35/D35)*100</f>
        <v>3.0376</v>
      </c>
    </row>
    <row r="36" spans="1:6" ht="12.75">
      <c r="A36" s="50"/>
      <c r="B36" s="81" t="s">
        <v>57</v>
      </c>
      <c r="C36" s="40">
        <v>0</v>
      </c>
      <c r="D36" s="40">
        <v>125000</v>
      </c>
      <c r="E36" s="40">
        <v>125000</v>
      </c>
      <c r="F36" s="54">
        <f>(E36/D36)*100</f>
        <v>100</v>
      </c>
    </row>
    <row r="37" spans="1:6" ht="12.75">
      <c r="A37" s="50"/>
      <c r="B37" s="33" t="s">
        <v>16</v>
      </c>
      <c r="C37" s="40">
        <v>0</v>
      </c>
      <c r="D37" s="40">
        <f>SUM(D38)</f>
        <v>50000</v>
      </c>
      <c r="E37" s="40">
        <f>SUM(E38)</f>
        <v>50000</v>
      </c>
      <c r="F37" s="54">
        <f>(E37/D37)*100</f>
        <v>100</v>
      </c>
    </row>
    <row r="38" spans="1:6" ht="12.75">
      <c r="A38" s="50"/>
      <c r="B38" s="33" t="s">
        <v>32</v>
      </c>
      <c r="C38" s="40">
        <v>0</v>
      </c>
      <c r="D38" s="40">
        <v>50000</v>
      </c>
      <c r="E38" s="40">
        <v>50000</v>
      </c>
      <c r="F38" s="54">
        <f>(E38/D38)*100</f>
        <v>100</v>
      </c>
    </row>
    <row r="39" spans="1:6" ht="12.75">
      <c r="A39" s="50"/>
      <c r="B39" s="38"/>
      <c r="C39" s="29"/>
      <c r="D39" s="29"/>
      <c r="E39" s="29"/>
      <c r="F39" s="29"/>
    </row>
    <row r="40" spans="1:6" ht="12.75">
      <c r="A40" s="49">
        <v>70004</v>
      </c>
      <c r="B40" s="12" t="s">
        <v>116</v>
      </c>
      <c r="C40" s="23">
        <f aca="true" t="shared" si="4" ref="C40:E41">SUM(C41)</f>
        <v>50000</v>
      </c>
      <c r="D40" s="23">
        <f t="shared" si="4"/>
        <v>170000</v>
      </c>
      <c r="E40" s="23">
        <f t="shared" si="4"/>
        <v>142024</v>
      </c>
      <c r="F40" s="56">
        <f t="shared" si="3"/>
        <v>83.54352941176471</v>
      </c>
    </row>
    <row r="41" spans="1:6" ht="12.75">
      <c r="A41" s="46"/>
      <c r="B41" t="s">
        <v>9</v>
      </c>
      <c r="C41" s="16">
        <f t="shared" si="4"/>
        <v>50000</v>
      </c>
      <c r="D41" s="16">
        <f t="shared" si="4"/>
        <v>170000</v>
      </c>
      <c r="E41" s="16">
        <f t="shared" si="4"/>
        <v>142024</v>
      </c>
      <c r="F41" s="54">
        <f t="shared" si="3"/>
        <v>83.54352941176471</v>
      </c>
    </row>
    <row r="42" spans="1:6" ht="12.75">
      <c r="A42" s="46"/>
      <c r="B42" t="s">
        <v>13</v>
      </c>
      <c r="C42" s="22">
        <v>50000</v>
      </c>
      <c r="D42" s="22">
        <v>170000</v>
      </c>
      <c r="E42" s="22">
        <v>142024</v>
      </c>
      <c r="F42" s="54">
        <f t="shared" si="3"/>
        <v>83.54352941176471</v>
      </c>
    </row>
    <row r="43" spans="1:6" ht="12.75">
      <c r="A43" s="46"/>
      <c r="C43" s="22"/>
      <c r="D43" s="22"/>
      <c r="E43" s="22"/>
      <c r="F43" s="22"/>
    </row>
    <row r="44" spans="1:6" ht="12.75">
      <c r="A44" s="49">
        <v>70005</v>
      </c>
      <c r="B44" s="12" t="s">
        <v>72</v>
      </c>
      <c r="C44" s="23">
        <f aca="true" t="shared" si="5" ref="C44:E45">SUM(C45)</f>
        <v>200876</v>
      </c>
      <c r="D44" s="23">
        <f t="shared" si="5"/>
        <v>270876</v>
      </c>
      <c r="E44" s="23">
        <f t="shared" si="5"/>
        <v>238686</v>
      </c>
      <c r="F44" s="56">
        <f t="shared" si="3"/>
        <v>88.11633367297213</v>
      </c>
    </row>
    <row r="45" spans="1:6" ht="12.75">
      <c r="A45" s="46"/>
      <c r="B45" t="s">
        <v>17</v>
      </c>
      <c r="C45" s="22">
        <f t="shared" si="5"/>
        <v>200876</v>
      </c>
      <c r="D45" s="22">
        <f t="shared" si="5"/>
        <v>270876</v>
      </c>
      <c r="E45" s="22">
        <f t="shared" si="5"/>
        <v>238686</v>
      </c>
      <c r="F45" s="54">
        <f t="shared" si="3"/>
        <v>88.11633367297213</v>
      </c>
    </row>
    <row r="46" spans="1:6" ht="12.75">
      <c r="A46" s="46"/>
      <c r="B46" t="s">
        <v>13</v>
      </c>
      <c r="C46" s="22">
        <v>200876</v>
      </c>
      <c r="D46" s="22">
        <v>270876</v>
      </c>
      <c r="E46" s="22">
        <v>238686</v>
      </c>
      <c r="F46" s="54">
        <f t="shared" si="3"/>
        <v>88.11633367297213</v>
      </c>
    </row>
    <row r="47" spans="1:6" ht="12.75">
      <c r="A47" s="46"/>
      <c r="C47" s="22"/>
      <c r="D47" s="22"/>
      <c r="E47" s="22"/>
      <c r="F47" s="54"/>
    </row>
    <row r="48" spans="1:6" ht="12.75">
      <c r="A48" s="49">
        <v>70021</v>
      </c>
      <c r="B48" s="12" t="s">
        <v>73</v>
      </c>
      <c r="C48" s="23">
        <f>SUM(C49)</f>
        <v>0</v>
      </c>
      <c r="D48" s="23">
        <f>SUM(D49)</f>
        <v>30000</v>
      </c>
      <c r="E48" s="23">
        <f>SUM(E49)</f>
        <v>30000</v>
      </c>
      <c r="F48" s="56">
        <f t="shared" si="3"/>
        <v>100</v>
      </c>
    </row>
    <row r="49" spans="1:6" ht="12.75">
      <c r="A49" s="46"/>
      <c r="B49" s="59" t="s">
        <v>16</v>
      </c>
      <c r="C49" s="22">
        <v>0</v>
      </c>
      <c r="D49" s="22">
        <v>30000</v>
      </c>
      <c r="E49" s="22">
        <v>30000</v>
      </c>
      <c r="F49" s="54">
        <f t="shared" si="3"/>
        <v>100</v>
      </c>
    </row>
    <row r="50" spans="1:6" ht="12.75">
      <c r="A50" s="46"/>
      <c r="C50" s="22"/>
      <c r="D50" s="22"/>
      <c r="E50" s="22"/>
      <c r="F50" s="22"/>
    </row>
    <row r="51" spans="1:6" ht="12.75">
      <c r="A51" s="49">
        <v>70095</v>
      </c>
      <c r="B51" s="12" t="s">
        <v>8</v>
      </c>
      <c r="C51" s="23">
        <f>SUM(C52,C54)</f>
        <v>1214212</v>
      </c>
      <c r="D51" s="23">
        <f>SUM(D52,D54)</f>
        <v>1314212</v>
      </c>
      <c r="E51" s="23">
        <f>SUM(E52,E54)</f>
        <v>182498</v>
      </c>
      <c r="F51" s="56">
        <f t="shared" si="3"/>
        <v>13.886496242615346</v>
      </c>
    </row>
    <row r="52" spans="1:6" ht="12.75">
      <c r="A52" s="46"/>
      <c r="B52" t="s">
        <v>16</v>
      </c>
      <c r="C52" s="22">
        <v>1214212</v>
      </c>
      <c r="D52" s="22">
        <v>1314212</v>
      </c>
      <c r="E52" s="22">
        <v>182498</v>
      </c>
      <c r="F52" s="54">
        <f t="shared" si="3"/>
        <v>13.886496242615346</v>
      </c>
    </row>
    <row r="53" spans="1:6" ht="12.75">
      <c r="A53" s="46"/>
      <c r="B53" t="s">
        <v>32</v>
      </c>
      <c r="C53" s="22">
        <v>333212</v>
      </c>
      <c r="D53" s="22">
        <v>333212</v>
      </c>
      <c r="E53" s="22">
        <v>49898</v>
      </c>
      <c r="F53" s="54">
        <f t="shared" si="3"/>
        <v>14.974850845707838</v>
      </c>
    </row>
    <row r="54" spans="1:6" ht="13.5" thickBot="1">
      <c r="A54" s="26"/>
      <c r="B54" s="10"/>
      <c r="C54" s="24"/>
      <c r="D54" s="24"/>
      <c r="E54" s="24"/>
      <c r="F54" s="24"/>
    </row>
    <row r="55" spans="1:6" ht="13.5" thickTop="1">
      <c r="A55" s="25"/>
      <c r="C55" s="25"/>
      <c r="D55" s="25"/>
      <c r="E55" s="25"/>
      <c r="F55" s="25"/>
    </row>
    <row r="56" spans="1:6" ht="13.5" thickBot="1">
      <c r="A56" s="47">
        <v>710</v>
      </c>
      <c r="B56" s="9" t="s">
        <v>18</v>
      </c>
      <c r="C56" s="20">
        <f>SUM(C57,C61,C65,)</f>
        <v>63000</v>
      </c>
      <c r="D56" s="20">
        <f>SUM(D57,D61,D65,)</f>
        <v>63000</v>
      </c>
      <c r="E56" s="20">
        <f>SUM(E57,E61,E65,)</f>
        <v>13368</v>
      </c>
      <c r="F56" s="58">
        <f>(E56/D56)*100</f>
        <v>21.21904761904762</v>
      </c>
    </row>
    <row r="57" spans="1:6" ht="13.5" thickTop="1">
      <c r="A57" s="48">
        <v>71004</v>
      </c>
      <c r="B57" s="11" t="s">
        <v>74</v>
      </c>
      <c r="C57" s="21">
        <f aca="true" t="shared" si="6" ref="C57:E58">SUM(C58)</f>
        <v>55000</v>
      </c>
      <c r="D57" s="21">
        <f t="shared" si="6"/>
        <v>55000</v>
      </c>
      <c r="E57" s="21">
        <f t="shared" si="6"/>
        <v>7320</v>
      </c>
      <c r="F57" s="60">
        <f aca="true" t="shared" si="7" ref="F57:F67">(E57/D57)*100</f>
        <v>13.309090909090909</v>
      </c>
    </row>
    <row r="58" spans="1:6" ht="12.75">
      <c r="A58" s="46"/>
      <c r="B58" t="s">
        <v>9</v>
      </c>
      <c r="C58" s="22">
        <f t="shared" si="6"/>
        <v>55000</v>
      </c>
      <c r="D58" s="22">
        <f t="shared" si="6"/>
        <v>55000</v>
      </c>
      <c r="E58" s="22">
        <f t="shared" si="6"/>
        <v>7320</v>
      </c>
      <c r="F58" s="54">
        <f t="shared" si="7"/>
        <v>13.309090909090909</v>
      </c>
    </row>
    <row r="59" spans="1:6" ht="12.75">
      <c r="A59" s="46"/>
      <c r="B59" t="s">
        <v>13</v>
      </c>
      <c r="C59" s="22">
        <v>55000</v>
      </c>
      <c r="D59" s="22">
        <v>55000</v>
      </c>
      <c r="E59" s="22">
        <v>7320</v>
      </c>
      <c r="F59" s="54">
        <f t="shared" si="7"/>
        <v>13.309090909090909</v>
      </c>
    </row>
    <row r="60" spans="1:6" ht="12.75">
      <c r="A60" s="46"/>
      <c r="C60" s="22"/>
      <c r="D60" s="22"/>
      <c r="E60" s="22"/>
      <c r="F60" s="22"/>
    </row>
    <row r="61" spans="1:6" ht="12.75">
      <c r="A61" s="49">
        <v>71014</v>
      </c>
      <c r="B61" s="12" t="s">
        <v>75</v>
      </c>
      <c r="C61" s="23">
        <f aca="true" t="shared" si="8" ref="C61:E62">SUM(C62)</f>
        <v>2000</v>
      </c>
      <c r="D61" s="23">
        <f t="shared" si="8"/>
        <v>2000</v>
      </c>
      <c r="E61" s="23">
        <f t="shared" si="8"/>
        <v>48</v>
      </c>
      <c r="F61" s="56">
        <f t="shared" si="7"/>
        <v>2.4</v>
      </c>
    </row>
    <row r="62" spans="1:6" ht="12.75">
      <c r="A62" s="46"/>
      <c r="B62" t="s">
        <v>9</v>
      </c>
      <c r="C62" s="22">
        <f t="shared" si="8"/>
        <v>2000</v>
      </c>
      <c r="D62" s="22">
        <f t="shared" si="8"/>
        <v>2000</v>
      </c>
      <c r="E62" s="22">
        <f t="shared" si="8"/>
        <v>48</v>
      </c>
      <c r="F62" s="54">
        <f t="shared" si="7"/>
        <v>2.4</v>
      </c>
    </row>
    <row r="63" spans="1:6" ht="12.75">
      <c r="A63" s="46"/>
      <c r="B63" t="s">
        <v>19</v>
      </c>
      <c r="C63" s="22">
        <v>2000</v>
      </c>
      <c r="D63" s="22">
        <v>2000</v>
      </c>
      <c r="E63" s="22">
        <v>48</v>
      </c>
      <c r="F63" s="54">
        <f t="shared" si="7"/>
        <v>2.4</v>
      </c>
    </row>
    <row r="64" spans="1:6" ht="12.75">
      <c r="A64" s="46"/>
      <c r="C64" s="22"/>
      <c r="D64" s="22"/>
      <c r="E64" s="22"/>
      <c r="F64" s="22"/>
    </row>
    <row r="65" spans="1:6" ht="12.75">
      <c r="A65" s="49">
        <v>71035</v>
      </c>
      <c r="B65" s="12" t="s">
        <v>76</v>
      </c>
      <c r="C65" s="23">
        <f>SUM(C66)</f>
        <v>6000</v>
      </c>
      <c r="D65" s="23">
        <f>SUM(D66)</f>
        <v>6000</v>
      </c>
      <c r="E65" s="23">
        <f>SUM(E66)</f>
        <v>6000</v>
      </c>
      <c r="F65" s="56">
        <f t="shared" si="7"/>
        <v>100</v>
      </c>
    </row>
    <row r="66" spans="1:6" ht="12.75">
      <c r="A66" s="46"/>
      <c r="B66" t="s">
        <v>9</v>
      </c>
      <c r="C66" s="22">
        <f>SUM(C67:C67)</f>
        <v>6000</v>
      </c>
      <c r="D66" s="22">
        <f>SUM(D67:D67)</f>
        <v>6000</v>
      </c>
      <c r="E66" s="22">
        <f>SUM(E67:E67)</f>
        <v>6000</v>
      </c>
      <c r="F66" s="54">
        <f t="shared" si="7"/>
        <v>100</v>
      </c>
    </row>
    <row r="67" spans="1:6" ht="12.75">
      <c r="A67" s="46"/>
      <c r="B67" t="s">
        <v>13</v>
      </c>
      <c r="C67" s="22">
        <v>6000</v>
      </c>
      <c r="D67" s="22">
        <v>6000</v>
      </c>
      <c r="E67" s="22">
        <v>6000</v>
      </c>
      <c r="F67" s="54">
        <f t="shared" si="7"/>
        <v>100</v>
      </c>
    </row>
    <row r="68" spans="1:6" ht="13.5" thickBot="1">
      <c r="A68" s="49"/>
      <c r="B68" s="12"/>
      <c r="C68" s="23"/>
      <c r="D68" s="23"/>
      <c r="E68" s="23"/>
      <c r="F68" s="56"/>
    </row>
    <row r="69" spans="1:6" ht="13.5" thickTop="1">
      <c r="A69" s="25"/>
      <c r="B69" s="37"/>
      <c r="C69" s="25"/>
      <c r="D69" s="25"/>
      <c r="E69" s="25"/>
      <c r="F69" s="25"/>
    </row>
    <row r="70" spans="1:6" ht="13.5" thickBot="1">
      <c r="A70" s="47">
        <v>750</v>
      </c>
      <c r="B70" s="9" t="s">
        <v>20</v>
      </c>
      <c r="C70" s="20">
        <f>SUM(C71,C75,C80,C86,C91)</f>
        <v>6111561</v>
      </c>
      <c r="D70" s="20">
        <f>SUM(D71,D75,D80,D86,D91)</f>
        <v>8514253</v>
      </c>
      <c r="E70" s="20">
        <f>SUM(E71,E75,E80,E86,E91)</f>
        <v>5758167</v>
      </c>
      <c r="F70" s="58">
        <f>(E70/D70)*100</f>
        <v>67.62973804043642</v>
      </c>
    </row>
    <row r="71" spans="1:6" ht="13.5" thickTop="1">
      <c r="A71" s="48">
        <v>75011</v>
      </c>
      <c r="B71" s="11" t="s">
        <v>77</v>
      </c>
      <c r="C71" s="21">
        <f aca="true" t="shared" si="9" ref="C71:E72">SUM(C72)</f>
        <v>247536</v>
      </c>
      <c r="D71" s="21">
        <f t="shared" si="9"/>
        <v>249228</v>
      </c>
      <c r="E71" s="21">
        <f t="shared" si="9"/>
        <v>249228</v>
      </c>
      <c r="F71" s="60">
        <f>(E71/D71)*100</f>
        <v>100</v>
      </c>
    </row>
    <row r="72" spans="1:6" ht="12.75">
      <c r="A72" s="46"/>
      <c r="B72" t="s">
        <v>9</v>
      </c>
      <c r="C72" s="22">
        <f t="shared" si="9"/>
        <v>247536</v>
      </c>
      <c r="D72" s="22">
        <f t="shared" si="9"/>
        <v>249228</v>
      </c>
      <c r="E72" s="22">
        <f t="shared" si="9"/>
        <v>249228</v>
      </c>
      <c r="F72" s="54">
        <f>(E72/D72)*100</f>
        <v>100</v>
      </c>
    </row>
    <row r="73" spans="1:6" ht="12.75">
      <c r="A73" s="46"/>
      <c r="B73" t="s">
        <v>21</v>
      </c>
      <c r="C73" s="22">
        <v>247536</v>
      </c>
      <c r="D73" s="22">
        <v>249228</v>
      </c>
      <c r="E73" s="22">
        <v>249228</v>
      </c>
      <c r="F73" s="54">
        <f>(E73/D73)*100</f>
        <v>100</v>
      </c>
    </row>
    <row r="74" spans="1:6" ht="12.75">
      <c r="A74" s="46"/>
      <c r="C74" s="22"/>
      <c r="D74" s="22"/>
      <c r="E74" s="22"/>
      <c r="F74" s="22"/>
    </row>
    <row r="75" spans="1:6" ht="12.75">
      <c r="A75" s="49">
        <v>75022</v>
      </c>
      <c r="B75" s="12" t="s">
        <v>78</v>
      </c>
      <c r="C75" s="23">
        <f>SUM(C76)</f>
        <v>246025</v>
      </c>
      <c r="D75" s="23">
        <f>SUM(D76)</f>
        <v>246025</v>
      </c>
      <c r="E75" s="23">
        <f>SUM(E76)</f>
        <v>237710</v>
      </c>
      <c r="F75" s="56">
        <f aca="true" t="shared" si="10" ref="F75:F93">(E75/D75)*100</f>
        <v>96.6202621684788</v>
      </c>
    </row>
    <row r="76" spans="1:6" ht="12.75">
      <c r="A76" s="46"/>
      <c r="B76" t="s">
        <v>17</v>
      </c>
      <c r="C76" s="22">
        <f>SUM(C77:C78)</f>
        <v>246025</v>
      </c>
      <c r="D76" s="22">
        <f>SUM(D77:D78)</f>
        <v>246025</v>
      </c>
      <c r="E76" s="22">
        <f>SUM(E77:E78)</f>
        <v>237710</v>
      </c>
      <c r="F76" s="54">
        <f t="shared" si="10"/>
        <v>96.6202621684788</v>
      </c>
    </row>
    <row r="77" spans="1:6" ht="12.75">
      <c r="A77" s="46"/>
      <c r="B77" t="s">
        <v>117</v>
      </c>
      <c r="C77" s="22">
        <v>224700</v>
      </c>
      <c r="D77" s="22">
        <v>224700</v>
      </c>
      <c r="E77" s="22">
        <v>221238</v>
      </c>
      <c r="F77" s="54">
        <f t="shared" si="10"/>
        <v>98.4592790387183</v>
      </c>
    </row>
    <row r="78" spans="1:6" ht="12.75">
      <c r="A78" s="46"/>
      <c r="B78" s="32" t="s">
        <v>22</v>
      </c>
      <c r="C78" s="22">
        <v>21325</v>
      </c>
      <c r="D78" s="22">
        <v>21325</v>
      </c>
      <c r="E78" s="22">
        <v>16472</v>
      </c>
      <c r="F78" s="54">
        <f t="shared" si="10"/>
        <v>77.24267291910903</v>
      </c>
    </row>
    <row r="79" spans="1:6" ht="12.75">
      <c r="A79" s="49"/>
      <c r="B79" s="12"/>
      <c r="C79" s="23"/>
      <c r="D79" s="23"/>
      <c r="E79" s="23"/>
      <c r="F79" s="23"/>
    </row>
    <row r="80" spans="1:6" ht="12.75">
      <c r="A80" s="72">
        <v>75023</v>
      </c>
      <c r="B80" s="73" t="s">
        <v>79</v>
      </c>
      <c r="C80" s="74">
        <f>SUM(C81,C84)</f>
        <v>5307500</v>
      </c>
      <c r="D80" s="74">
        <f>SUM(D81,D84)</f>
        <v>7538500</v>
      </c>
      <c r="E80" s="74">
        <f>SUM(E81,E84)</f>
        <v>4844808</v>
      </c>
      <c r="F80" s="75">
        <f t="shared" si="10"/>
        <v>64.26753332891158</v>
      </c>
    </row>
    <row r="81" spans="1:6" ht="12.75">
      <c r="A81" s="46"/>
      <c r="B81" t="s">
        <v>9</v>
      </c>
      <c r="C81" s="22">
        <f>SUM(C82:C83)</f>
        <v>5138500</v>
      </c>
      <c r="D81" s="22">
        <f>SUM(D82:D83)</f>
        <v>5192500</v>
      </c>
      <c r="E81" s="22">
        <f>SUM(E82:E83)</f>
        <v>4558788</v>
      </c>
      <c r="F81" s="54">
        <f t="shared" si="10"/>
        <v>87.7956283100626</v>
      </c>
    </row>
    <row r="82" spans="1:6" ht="12.75">
      <c r="A82" s="46"/>
      <c r="B82" t="s">
        <v>21</v>
      </c>
      <c r="C82" s="22">
        <v>4028000</v>
      </c>
      <c r="D82" s="22">
        <v>4029707</v>
      </c>
      <c r="E82" s="22">
        <v>3501692</v>
      </c>
      <c r="F82" s="54">
        <f t="shared" si="10"/>
        <v>86.8969381644869</v>
      </c>
    </row>
    <row r="83" spans="1:6" ht="12.75">
      <c r="A83" s="46"/>
      <c r="B83" t="s">
        <v>22</v>
      </c>
      <c r="C83" s="22">
        <v>1110500</v>
      </c>
      <c r="D83" s="22">
        <v>1162793</v>
      </c>
      <c r="E83" s="22">
        <v>1057096</v>
      </c>
      <c r="F83" s="54">
        <f t="shared" si="10"/>
        <v>90.91007599804952</v>
      </c>
    </row>
    <row r="84" spans="1:6" ht="12.75">
      <c r="A84" s="46"/>
      <c r="B84" t="s">
        <v>16</v>
      </c>
      <c r="C84" s="22">
        <v>169000</v>
      </c>
      <c r="D84" s="22">
        <v>2346000</v>
      </c>
      <c r="E84" s="22">
        <v>286020</v>
      </c>
      <c r="F84" s="54">
        <f t="shared" si="10"/>
        <v>12.191815856777493</v>
      </c>
    </row>
    <row r="85" spans="1:6" ht="12.75">
      <c r="A85" s="46"/>
      <c r="C85" s="22"/>
      <c r="D85" s="22"/>
      <c r="E85" s="22"/>
      <c r="F85" s="22"/>
    </row>
    <row r="86" spans="1:6" ht="12.75">
      <c r="A86" s="49">
        <v>75095</v>
      </c>
      <c r="B86" s="12" t="s">
        <v>8</v>
      </c>
      <c r="C86" s="23">
        <f>SUM(C87)</f>
        <v>227500</v>
      </c>
      <c r="D86" s="23">
        <f>SUM(D87)</f>
        <v>397500</v>
      </c>
      <c r="E86" s="23">
        <f>SUM(E87)</f>
        <v>343421</v>
      </c>
      <c r="F86" s="56">
        <f t="shared" si="10"/>
        <v>86.39522012578617</v>
      </c>
    </row>
    <row r="87" spans="1:6" ht="12.75">
      <c r="A87" s="46"/>
      <c r="B87" t="s">
        <v>9</v>
      </c>
      <c r="C87" s="22">
        <f>SUM(C88:C89)</f>
        <v>227500</v>
      </c>
      <c r="D87" s="22">
        <f>SUM(D88:D89)</f>
        <v>397500</v>
      </c>
      <c r="E87" s="22">
        <f>SUM(E88:E89)</f>
        <v>343421</v>
      </c>
      <c r="F87" s="54">
        <f t="shared" si="10"/>
        <v>86.39522012578617</v>
      </c>
    </row>
    <row r="88" spans="1:6" ht="12.75">
      <c r="A88" s="46" t="s">
        <v>2</v>
      </c>
      <c r="B88" t="s">
        <v>23</v>
      </c>
      <c r="C88" s="22">
        <v>9000</v>
      </c>
      <c r="D88" s="22">
        <v>9000</v>
      </c>
      <c r="E88" s="22">
        <v>8183</v>
      </c>
      <c r="F88" s="54">
        <f t="shared" si="10"/>
        <v>90.92222222222223</v>
      </c>
    </row>
    <row r="89" spans="1:6" ht="12.75">
      <c r="A89" s="46"/>
      <c r="B89" t="s">
        <v>24</v>
      </c>
      <c r="C89" s="22">
        <v>218500</v>
      </c>
      <c r="D89" s="22">
        <v>388500</v>
      </c>
      <c r="E89" s="22">
        <v>335238</v>
      </c>
      <c r="F89" s="54">
        <f t="shared" si="10"/>
        <v>86.29034749034749</v>
      </c>
    </row>
    <row r="90" spans="1:6" ht="12.75">
      <c r="A90" s="46"/>
      <c r="C90" s="22"/>
      <c r="D90" s="22"/>
      <c r="E90" s="22"/>
      <c r="F90" s="22"/>
    </row>
    <row r="91" spans="1:6" ht="12.75">
      <c r="A91" s="49">
        <v>75097</v>
      </c>
      <c r="B91" s="12" t="s">
        <v>80</v>
      </c>
      <c r="C91" s="23">
        <f aca="true" t="shared" si="11" ref="C91:E92">SUM(C92)</f>
        <v>83000</v>
      </c>
      <c r="D91" s="23">
        <f t="shared" si="11"/>
        <v>83000</v>
      </c>
      <c r="E91" s="23">
        <f t="shared" si="11"/>
        <v>83000</v>
      </c>
      <c r="F91" s="56">
        <f t="shared" si="10"/>
        <v>100</v>
      </c>
    </row>
    <row r="92" spans="1:6" ht="12.75">
      <c r="A92" s="46"/>
      <c r="B92" t="s">
        <v>9</v>
      </c>
      <c r="C92" s="22">
        <f t="shared" si="11"/>
        <v>83000</v>
      </c>
      <c r="D92" s="22">
        <f t="shared" si="11"/>
        <v>83000</v>
      </c>
      <c r="E92" s="22">
        <f t="shared" si="11"/>
        <v>83000</v>
      </c>
      <c r="F92" s="54">
        <f t="shared" si="10"/>
        <v>100</v>
      </c>
    </row>
    <row r="93" spans="1:6" ht="12.75">
      <c r="A93" s="46"/>
      <c r="B93" t="s">
        <v>32</v>
      </c>
      <c r="C93" s="22">
        <v>83000</v>
      </c>
      <c r="D93" s="22">
        <v>83000</v>
      </c>
      <c r="E93" s="22">
        <v>83000</v>
      </c>
      <c r="F93" s="54">
        <f t="shared" si="10"/>
        <v>100</v>
      </c>
    </row>
    <row r="94" spans="1:6" ht="13.5" thickBot="1">
      <c r="A94" s="26"/>
      <c r="B94" s="10"/>
      <c r="C94" s="24"/>
      <c r="D94" s="24"/>
      <c r="E94" s="24"/>
      <c r="F94" s="24"/>
    </row>
    <row r="95" spans="1:6" ht="13.5" thickTop="1">
      <c r="A95" s="25"/>
      <c r="C95" s="25"/>
      <c r="D95" s="25"/>
      <c r="E95" s="25"/>
      <c r="F95" s="25"/>
    </row>
    <row r="96" spans="1:6" ht="39" thickBot="1">
      <c r="A96" s="51">
        <v>751</v>
      </c>
      <c r="B96" s="27" t="s">
        <v>25</v>
      </c>
      <c r="C96" s="20">
        <f>SUM(C97,C101,C107)</f>
        <v>6259</v>
      </c>
      <c r="D96" s="20">
        <f>SUM(D97,D101,D107)</f>
        <v>125459</v>
      </c>
      <c r="E96" s="20">
        <f>SUM(E97,E101,E107)</f>
        <v>123974</v>
      </c>
      <c r="F96" s="58">
        <f>(E96/D96)*100</f>
        <v>98.81634637610694</v>
      </c>
    </row>
    <row r="97" spans="1:6" ht="13.5" thickTop="1">
      <c r="A97" s="48">
        <v>75101</v>
      </c>
      <c r="B97" s="11" t="s">
        <v>81</v>
      </c>
      <c r="C97" s="21">
        <f aca="true" t="shared" si="12" ref="C97:E98">SUM(C98)</f>
        <v>6259</v>
      </c>
      <c r="D97" s="21">
        <f t="shared" si="12"/>
        <v>6259</v>
      </c>
      <c r="E97" s="21">
        <f t="shared" si="12"/>
        <v>6259</v>
      </c>
      <c r="F97" s="56">
        <f>(E97/D97)*100</f>
        <v>100</v>
      </c>
    </row>
    <row r="98" spans="1:6" ht="12.75">
      <c r="A98" s="46"/>
      <c r="B98" t="s">
        <v>9</v>
      </c>
      <c r="C98" s="22">
        <f t="shared" si="12"/>
        <v>6259</v>
      </c>
      <c r="D98" s="22">
        <f t="shared" si="12"/>
        <v>6259</v>
      </c>
      <c r="E98" s="22">
        <f t="shared" si="12"/>
        <v>6259</v>
      </c>
      <c r="F98" s="54">
        <f>(E98/D98)*100</f>
        <v>100</v>
      </c>
    </row>
    <row r="99" spans="1:6" ht="12.75">
      <c r="A99" s="46"/>
      <c r="B99" t="s">
        <v>21</v>
      </c>
      <c r="C99" s="22">
        <v>6259</v>
      </c>
      <c r="D99" s="22">
        <v>6259</v>
      </c>
      <c r="E99" s="22">
        <v>6259</v>
      </c>
      <c r="F99" s="54">
        <f>(E99/D99)*100</f>
        <v>100</v>
      </c>
    </row>
    <row r="100" spans="1:6" ht="12.75">
      <c r="A100" s="46"/>
      <c r="C100" s="22"/>
      <c r="D100" s="22"/>
      <c r="E100" s="22"/>
      <c r="F100" s="54"/>
    </row>
    <row r="101" spans="1:6" ht="12.75">
      <c r="A101" s="49">
        <v>75107</v>
      </c>
      <c r="B101" s="12" t="s">
        <v>118</v>
      </c>
      <c r="C101" s="23">
        <f>SUM(C102)</f>
        <v>0</v>
      </c>
      <c r="D101" s="23">
        <f>SUM(D102)</f>
        <v>72415</v>
      </c>
      <c r="E101" s="23">
        <f>SUM(E102)</f>
        <v>72145</v>
      </c>
      <c r="F101" s="56">
        <f>(E101/D101)*100</f>
        <v>99.62714907132501</v>
      </c>
    </row>
    <row r="102" spans="1:6" ht="12.75">
      <c r="A102" s="46"/>
      <c r="B102" s="59" t="s">
        <v>9</v>
      </c>
      <c r="C102" s="22">
        <f>SUM(C103:C105)</f>
        <v>0</v>
      </c>
      <c r="D102" s="22">
        <f>SUM(D103:D105)</f>
        <v>72415</v>
      </c>
      <c r="E102" s="22">
        <f>SUM(E103:E105)</f>
        <v>72145</v>
      </c>
      <c r="F102" s="54">
        <f>(E102/D102)*100</f>
        <v>99.62714907132501</v>
      </c>
    </row>
    <row r="103" spans="1:6" ht="12.75">
      <c r="A103" s="46"/>
      <c r="B103" s="59" t="s">
        <v>21</v>
      </c>
      <c r="C103" s="22">
        <v>0</v>
      </c>
      <c r="D103" s="22">
        <v>16157</v>
      </c>
      <c r="E103" s="22">
        <v>16157</v>
      </c>
      <c r="F103" s="54">
        <f>(E103/D103)*100</f>
        <v>100</v>
      </c>
    </row>
    <row r="104" spans="1:6" ht="12.75">
      <c r="A104" s="46"/>
      <c r="B104" s="59" t="s">
        <v>119</v>
      </c>
      <c r="C104" s="22">
        <v>0</v>
      </c>
      <c r="D104" s="22">
        <v>42840</v>
      </c>
      <c r="E104" s="22">
        <v>42570</v>
      </c>
      <c r="F104" s="54">
        <f>(E104/D104)*100</f>
        <v>99.36974789915966</v>
      </c>
    </row>
    <row r="105" spans="1:6" ht="12.75">
      <c r="A105" s="46"/>
      <c r="B105" s="59" t="s">
        <v>22</v>
      </c>
      <c r="C105" s="22">
        <v>0</v>
      </c>
      <c r="D105" s="22">
        <v>13418</v>
      </c>
      <c r="E105" s="22">
        <v>13418</v>
      </c>
      <c r="F105" s="54">
        <f>(E105/D105)*100</f>
        <v>100</v>
      </c>
    </row>
    <row r="106" spans="1:6" ht="12.75">
      <c r="A106" s="46"/>
      <c r="B106" s="59"/>
      <c r="C106" s="22"/>
      <c r="D106" s="22"/>
      <c r="E106" s="22"/>
      <c r="F106" s="54"/>
    </row>
    <row r="107" spans="1:6" ht="12.75">
      <c r="A107" s="49">
        <v>75108</v>
      </c>
      <c r="B107" s="86" t="s">
        <v>120</v>
      </c>
      <c r="C107" s="23">
        <f>SUM(C108)</f>
        <v>0</v>
      </c>
      <c r="D107" s="23">
        <f>SUM(D108)</f>
        <v>46785</v>
      </c>
      <c r="E107" s="23">
        <f>SUM(E108)</f>
        <v>45570</v>
      </c>
      <c r="F107" s="56">
        <f>(E107/D107)*100</f>
        <v>97.40301378647003</v>
      </c>
    </row>
    <row r="108" spans="1:6" ht="12.75">
      <c r="A108" s="46"/>
      <c r="B108" s="59" t="s">
        <v>9</v>
      </c>
      <c r="C108" s="22">
        <f>SUM(C109:C111)</f>
        <v>0</v>
      </c>
      <c r="D108" s="22">
        <f>SUM(D109:D111)</f>
        <v>46785</v>
      </c>
      <c r="E108" s="22">
        <f>SUM(E109:E111)</f>
        <v>45570</v>
      </c>
      <c r="F108" s="54">
        <f>(E108/D108)*100</f>
        <v>97.40301378647003</v>
      </c>
    </row>
    <row r="109" spans="1:6" ht="12.75">
      <c r="A109" s="46"/>
      <c r="B109" s="59" t="s">
        <v>21</v>
      </c>
      <c r="C109" s="22">
        <v>0</v>
      </c>
      <c r="D109" s="22">
        <v>10173</v>
      </c>
      <c r="E109" s="22">
        <v>10173</v>
      </c>
      <c r="F109" s="54">
        <f>(E109/D109)*100</f>
        <v>100</v>
      </c>
    </row>
    <row r="110" spans="1:6" ht="12.75">
      <c r="A110" s="46"/>
      <c r="B110" s="59" t="s">
        <v>119</v>
      </c>
      <c r="C110" s="22">
        <v>0</v>
      </c>
      <c r="D110" s="22">
        <v>26010</v>
      </c>
      <c r="E110" s="22">
        <v>24795</v>
      </c>
      <c r="F110" s="54">
        <f>(E110/D110)*100</f>
        <v>95.32871972318338</v>
      </c>
    </row>
    <row r="111" spans="1:6" ht="12.75">
      <c r="A111" s="46"/>
      <c r="B111" s="59" t="s">
        <v>22</v>
      </c>
      <c r="C111" s="22">
        <v>0</v>
      </c>
      <c r="D111" s="22">
        <v>10602</v>
      </c>
      <c r="E111" s="22">
        <v>10602</v>
      </c>
      <c r="F111" s="54">
        <f>(E111/D111)*100</f>
        <v>100</v>
      </c>
    </row>
    <row r="112" spans="1:6" ht="13.5" thickBot="1">
      <c r="A112" s="26"/>
      <c r="B112" s="10"/>
      <c r="C112" s="24"/>
      <c r="D112" s="24"/>
      <c r="E112" s="24"/>
      <c r="F112" s="24"/>
    </row>
    <row r="113" spans="1:6" ht="13.5" thickTop="1">
      <c r="A113" s="25"/>
      <c r="C113" s="19"/>
      <c r="D113" s="19"/>
      <c r="E113" s="19"/>
      <c r="F113" s="19"/>
    </row>
    <row r="114" spans="1:6" ht="13.5" thickBot="1">
      <c r="A114" s="47">
        <v>754</v>
      </c>
      <c r="B114" s="9" t="s">
        <v>121</v>
      </c>
      <c r="C114" s="20">
        <f>SUM(C115,C119,C123,C127,C133)</f>
        <v>301150</v>
      </c>
      <c r="D114" s="20">
        <f>SUM(D115,D119,D123,D127,D133)</f>
        <v>251150</v>
      </c>
      <c r="E114" s="20">
        <f>SUM(E115,E119,E123,E127,E133)</f>
        <v>127653</v>
      </c>
      <c r="F114" s="58">
        <f>(E114/D114)*100</f>
        <v>50.82739398765678</v>
      </c>
    </row>
    <row r="115" spans="1:6" ht="13.5" thickTop="1">
      <c r="A115" s="48">
        <v>75405</v>
      </c>
      <c r="B115" s="11" t="s">
        <v>82</v>
      </c>
      <c r="C115" s="21">
        <f aca="true" t="shared" si="13" ref="C115:E116">SUM(C116)</f>
        <v>30000</v>
      </c>
      <c r="D115" s="21">
        <f t="shared" si="13"/>
        <v>30000</v>
      </c>
      <c r="E115" s="21">
        <f t="shared" si="13"/>
        <v>30000</v>
      </c>
      <c r="F115" s="56">
        <f aca="true" t="shared" si="14" ref="F115:F135">(E115/D115)*100</f>
        <v>100</v>
      </c>
    </row>
    <row r="116" spans="1:6" ht="12.75">
      <c r="A116" s="46"/>
      <c r="B116" t="s">
        <v>9</v>
      </c>
      <c r="C116" s="22">
        <f t="shared" si="13"/>
        <v>30000</v>
      </c>
      <c r="D116" s="22">
        <f t="shared" si="13"/>
        <v>30000</v>
      </c>
      <c r="E116" s="22">
        <f t="shared" si="13"/>
        <v>30000</v>
      </c>
      <c r="F116" s="54">
        <f t="shared" si="14"/>
        <v>100</v>
      </c>
    </row>
    <row r="117" spans="1:6" ht="12.75">
      <c r="A117" s="46"/>
      <c r="B117" t="s">
        <v>26</v>
      </c>
      <c r="C117" s="22">
        <v>30000</v>
      </c>
      <c r="D117" s="22">
        <v>30000</v>
      </c>
      <c r="E117" s="22">
        <v>30000</v>
      </c>
      <c r="F117" s="54">
        <f t="shared" si="14"/>
        <v>100</v>
      </c>
    </row>
    <row r="118" spans="1:6" ht="12.75">
      <c r="A118" s="46"/>
      <c r="C118" s="22"/>
      <c r="D118" s="22"/>
      <c r="E118" s="22"/>
      <c r="F118" s="22"/>
    </row>
    <row r="119" spans="1:6" ht="12.75">
      <c r="A119" s="49">
        <v>75411</v>
      </c>
      <c r="B119" s="12" t="s">
        <v>83</v>
      </c>
      <c r="C119" s="23">
        <f aca="true" t="shared" si="15" ref="C119:E120">SUM(C120)</f>
        <v>50000</v>
      </c>
      <c r="D119" s="23">
        <f t="shared" si="15"/>
        <v>0</v>
      </c>
      <c r="E119" s="23">
        <f t="shared" si="15"/>
        <v>0</v>
      </c>
      <c r="F119" s="87">
        <v>0</v>
      </c>
    </row>
    <row r="120" spans="1:6" ht="12.75">
      <c r="A120" s="46"/>
      <c r="B120" t="s">
        <v>9</v>
      </c>
      <c r="C120" s="22">
        <f t="shared" si="15"/>
        <v>50000</v>
      </c>
      <c r="D120" s="22">
        <f t="shared" si="15"/>
        <v>0</v>
      </c>
      <c r="E120" s="22">
        <f t="shared" si="15"/>
        <v>0</v>
      </c>
      <c r="F120" s="88">
        <v>0</v>
      </c>
    </row>
    <row r="121" spans="1:6" ht="12.75">
      <c r="A121" s="46"/>
      <c r="B121" t="s">
        <v>32</v>
      </c>
      <c r="C121" s="22">
        <v>50000</v>
      </c>
      <c r="D121" s="22">
        <v>0</v>
      </c>
      <c r="E121" s="22">
        <v>0</v>
      </c>
      <c r="F121" s="88">
        <v>0</v>
      </c>
    </row>
    <row r="122" spans="1:6" ht="12.75">
      <c r="A122" s="46"/>
      <c r="C122" s="22"/>
      <c r="D122" s="22"/>
      <c r="E122" s="22"/>
      <c r="F122" s="22"/>
    </row>
    <row r="123" spans="1:6" ht="12.75">
      <c r="A123" s="49">
        <v>75414</v>
      </c>
      <c r="B123" s="12" t="s">
        <v>84</v>
      </c>
      <c r="C123" s="23">
        <f>SUM(C124,)</f>
        <v>13000</v>
      </c>
      <c r="D123" s="23">
        <f>SUM(D124,)</f>
        <v>13000</v>
      </c>
      <c r="E123" s="23">
        <f>SUM(E124,)</f>
        <v>1758</v>
      </c>
      <c r="F123" s="56">
        <f t="shared" si="14"/>
        <v>13.523076923076923</v>
      </c>
    </row>
    <row r="124" spans="1:6" ht="12.75">
      <c r="A124" s="46"/>
      <c r="B124" t="s">
        <v>9</v>
      </c>
      <c r="C124" s="22">
        <f>SUM(C125)</f>
        <v>13000</v>
      </c>
      <c r="D124" s="22">
        <f>SUM(D125)</f>
        <v>13000</v>
      </c>
      <c r="E124" s="22">
        <f>SUM(E125)</f>
        <v>1758</v>
      </c>
      <c r="F124" s="54">
        <f t="shared" si="14"/>
        <v>13.523076923076923</v>
      </c>
    </row>
    <row r="125" spans="1:6" ht="12.75">
      <c r="A125" s="46"/>
      <c r="B125" t="s">
        <v>15</v>
      </c>
      <c r="C125" s="22">
        <v>13000</v>
      </c>
      <c r="D125" s="22">
        <v>13000</v>
      </c>
      <c r="E125" s="22">
        <v>1758</v>
      </c>
      <c r="F125" s="54">
        <f t="shared" si="14"/>
        <v>13.523076923076923</v>
      </c>
    </row>
    <row r="126" spans="1:6" ht="12.75">
      <c r="A126" s="46"/>
      <c r="C126" s="22"/>
      <c r="D126" s="22"/>
      <c r="E126" s="22"/>
      <c r="F126" s="22"/>
    </row>
    <row r="127" spans="1:6" ht="12.75">
      <c r="A127" s="49">
        <v>75416</v>
      </c>
      <c r="B127" s="12" t="s">
        <v>27</v>
      </c>
      <c r="C127" s="23">
        <f>SUM(C128,C131)</f>
        <v>203150</v>
      </c>
      <c r="D127" s="23">
        <f>SUM(D128,D131)</f>
        <v>203150</v>
      </c>
      <c r="E127" s="23">
        <f>SUM(E128,E131)</f>
        <v>95895</v>
      </c>
      <c r="F127" s="56">
        <f t="shared" si="14"/>
        <v>47.204036426285995</v>
      </c>
    </row>
    <row r="128" spans="1:6" ht="12.75">
      <c r="A128" s="46"/>
      <c r="B128" t="s">
        <v>9</v>
      </c>
      <c r="C128" s="22">
        <f>SUM(C129:C130)</f>
        <v>103150</v>
      </c>
      <c r="D128" s="22">
        <f>SUM(D129:D130)</f>
        <v>103150</v>
      </c>
      <c r="E128" s="22">
        <f>SUM(E129:E130)</f>
        <v>83695</v>
      </c>
      <c r="F128" s="54">
        <f t="shared" si="14"/>
        <v>81.13911778962675</v>
      </c>
    </row>
    <row r="129" spans="1:6" ht="12.75">
      <c r="A129" s="46"/>
      <c r="B129" t="s">
        <v>21</v>
      </c>
      <c r="C129" s="22">
        <v>91400</v>
      </c>
      <c r="D129" s="22">
        <v>88400</v>
      </c>
      <c r="E129" s="22">
        <v>70440</v>
      </c>
      <c r="F129" s="54">
        <f t="shared" si="14"/>
        <v>79.68325791855203</v>
      </c>
    </row>
    <row r="130" spans="1:6" ht="12.75">
      <c r="A130" s="46"/>
      <c r="B130" t="s">
        <v>28</v>
      </c>
      <c r="C130" s="22">
        <v>11750</v>
      </c>
      <c r="D130" s="22">
        <v>14750</v>
      </c>
      <c r="E130" s="22">
        <v>13255</v>
      </c>
      <c r="F130" s="54">
        <f t="shared" si="14"/>
        <v>89.86440677966102</v>
      </c>
    </row>
    <row r="131" spans="1:6" ht="12.75">
      <c r="A131" s="46"/>
      <c r="B131" t="s">
        <v>16</v>
      </c>
      <c r="C131" s="22">
        <v>100000</v>
      </c>
      <c r="D131" s="22">
        <v>100000</v>
      </c>
      <c r="E131" s="22">
        <v>12200</v>
      </c>
      <c r="F131" s="54">
        <f t="shared" si="14"/>
        <v>12.2</v>
      </c>
    </row>
    <row r="132" spans="1:6" ht="12.75">
      <c r="A132" s="46"/>
      <c r="C132" s="22"/>
      <c r="D132" s="22"/>
      <c r="E132" s="22"/>
      <c r="F132" s="22"/>
    </row>
    <row r="133" spans="1:6" ht="12.75">
      <c r="A133" s="49">
        <v>75478</v>
      </c>
      <c r="B133" s="12" t="s">
        <v>44</v>
      </c>
      <c r="C133" s="23">
        <f>SUM(C134)</f>
        <v>5000</v>
      </c>
      <c r="D133" s="23">
        <f>SUM(D134)</f>
        <v>5000</v>
      </c>
      <c r="E133" s="23">
        <f>SUM(E134)</f>
        <v>0</v>
      </c>
      <c r="F133" s="56">
        <f t="shared" si="14"/>
        <v>0</v>
      </c>
    </row>
    <row r="134" spans="1:6" ht="12.75">
      <c r="A134" s="46"/>
      <c r="B134" t="s">
        <v>9</v>
      </c>
      <c r="C134" s="22">
        <f>SUM(C135:C135)</f>
        <v>5000</v>
      </c>
      <c r="D134" s="22">
        <f>SUM(D135:D135)</f>
        <v>5000</v>
      </c>
      <c r="E134" s="22">
        <f>SUM(E135:E135)</f>
        <v>0</v>
      </c>
      <c r="F134" s="54">
        <f t="shared" si="14"/>
        <v>0</v>
      </c>
    </row>
    <row r="135" spans="1:6" ht="12.75">
      <c r="A135" s="46"/>
      <c r="B135" t="s">
        <v>68</v>
      </c>
      <c r="C135" s="22">
        <v>5000</v>
      </c>
      <c r="D135" s="22">
        <v>5000</v>
      </c>
      <c r="E135" s="22">
        <v>0</v>
      </c>
      <c r="F135" s="54">
        <f t="shared" si="14"/>
        <v>0</v>
      </c>
    </row>
    <row r="136" spans="1:6" ht="13.5" thickBot="1">
      <c r="A136" s="26"/>
      <c r="B136" s="10"/>
      <c r="C136" s="24"/>
      <c r="D136" s="24"/>
      <c r="E136" s="24"/>
      <c r="F136" s="70"/>
    </row>
    <row r="137" spans="1:6" ht="13.5" thickTop="1">
      <c r="A137" s="25"/>
      <c r="B137" s="37"/>
      <c r="C137" s="19"/>
      <c r="D137" s="19"/>
      <c r="E137" s="19"/>
      <c r="F137" s="19"/>
    </row>
    <row r="138" spans="1:6" ht="13.5" thickBot="1">
      <c r="A138" s="47">
        <v>757</v>
      </c>
      <c r="B138" s="9" t="s">
        <v>29</v>
      </c>
      <c r="C138" s="20">
        <f>SUM(C139,C142)</f>
        <v>582300</v>
      </c>
      <c r="D138" s="20">
        <f>SUM(D139,D142)</f>
        <v>682300</v>
      </c>
      <c r="E138" s="20">
        <f>SUM(E139,E142)</f>
        <v>574325</v>
      </c>
      <c r="F138" s="58">
        <f>(E138/D138)*100</f>
        <v>84.1748497728272</v>
      </c>
    </row>
    <row r="139" spans="1:6" ht="13.5" thickTop="1">
      <c r="A139" s="48">
        <v>75702</v>
      </c>
      <c r="B139" s="11" t="s">
        <v>85</v>
      </c>
      <c r="C139" s="21">
        <f>SUM(C140)</f>
        <v>215500</v>
      </c>
      <c r="D139" s="21">
        <f>SUM(D140)</f>
        <v>315500</v>
      </c>
      <c r="E139" s="21">
        <f>SUM(E140)</f>
        <v>207525</v>
      </c>
      <c r="F139" s="56">
        <f>(E139/D139)*100</f>
        <v>65.77654516640253</v>
      </c>
    </row>
    <row r="140" spans="1:6" ht="12.75">
      <c r="A140" s="46"/>
      <c r="B140" t="s">
        <v>63</v>
      </c>
      <c r="C140" s="22">
        <v>215500</v>
      </c>
      <c r="D140" s="22">
        <v>315500</v>
      </c>
      <c r="E140" s="22">
        <v>207525</v>
      </c>
      <c r="F140" s="54">
        <f>(E140/D140)*100</f>
        <v>65.77654516640253</v>
      </c>
    </row>
    <row r="141" spans="1:6" ht="12.75">
      <c r="A141" s="46"/>
      <c r="C141" s="22"/>
      <c r="D141" s="22"/>
      <c r="E141" s="22"/>
      <c r="F141" s="22"/>
    </row>
    <row r="142" spans="1:6" ht="12.75">
      <c r="A142" s="49">
        <v>75704</v>
      </c>
      <c r="B142" s="12" t="s">
        <v>86</v>
      </c>
      <c r="C142" s="23">
        <f>SUM(C143)</f>
        <v>366800</v>
      </c>
      <c r="D142" s="23">
        <f>SUM(D143)</f>
        <v>366800</v>
      </c>
      <c r="E142" s="23">
        <f>SUM(E143)</f>
        <v>366800</v>
      </c>
      <c r="F142" s="56">
        <f>(E142/D142)*100</f>
        <v>100</v>
      </c>
    </row>
    <row r="143" spans="1:6" ht="13.5" thickBot="1">
      <c r="A143" s="26"/>
      <c r="B143" s="10" t="s">
        <v>64</v>
      </c>
      <c r="C143" s="24">
        <v>366800</v>
      </c>
      <c r="D143" s="24">
        <v>366800</v>
      </c>
      <c r="E143" s="24">
        <v>366800</v>
      </c>
      <c r="F143" s="54">
        <f>(E143/D143)*100</f>
        <v>100</v>
      </c>
    </row>
    <row r="144" spans="1:6" ht="13.5" thickTop="1">
      <c r="A144" s="25"/>
      <c r="C144" s="19"/>
      <c r="D144" s="19"/>
      <c r="E144" s="19"/>
      <c r="F144" s="19"/>
    </row>
    <row r="145" spans="1:6" ht="13.5" thickBot="1">
      <c r="A145" s="47">
        <v>758</v>
      </c>
      <c r="B145" s="9" t="s">
        <v>30</v>
      </c>
      <c r="C145" s="20">
        <f>SUM(C146,C150)</f>
        <v>1191775</v>
      </c>
      <c r="D145" s="20">
        <f>SUM(D146,D150)</f>
        <v>483774</v>
      </c>
      <c r="E145" s="20">
        <f>SUM(E146,E150)</f>
        <v>388</v>
      </c>
      <c r="F145" s="58">
        <f>(E145/D145)*100</f>
        <v>0.08020273929562151</v>
      </c>
    </row>
    <row r="146" spans="1:6" ht="13.5" thickTop="1">
      <c r="A146" s="63">
        <v>75807</v>
      </c>
      <c r="B146" s="64" t="s">
        <v>87</v>
      </c>
      <c r="C146" s="68">
        <f aca="true" t="shared" si="16" ref="C146:E147">SUM(C147)</f>
        <v>0</v>
      </c>
      <c r="D146" s="68">
        <f t="shared" si="16"/>
        <v>388</v>
      </c>
      <c r="E146" s="68">
        <f t="shared" si="16"/>
        <v>388</v>
      </c>
      <c r="F146" s="56">
        <f>(E146/D146)*100</f>
        <v>100</v>
      </c>
    </row>
    <row r="147" spans="1:6" ht="12.75">
      <c r="A147" s="62"/>
      <c r="B147" s="66" t="s">
        <v>9</v>
      </c>
      <c r="C147" s="67">
        <f t="shared" si="16"/>
        <v>0</v>
      </c>
      <c r="D147" s="67">
        <f t="shared" si="16"/>
        <v>388</v>
      </c>
      <c r="E147" s="67">
        <f t="shared" si="16"/>
        <v>388</v>
      </c>
      <c r="F147" s="54">
        <f>(E147/D147)*100</f>
        <v>100</v>
      </c>
    </row>
    <row r="148" spans="1:6" ht="12.75">
      <c r="A148" s="62"/>
      <c r="B148" s="66" t="s">
        <v>65</v>
      </c>
      <c r="C148" s="67">
        <v>0</v>
      </c>
      <c r="D148" s="67">
        <v>388</v>
      </c>
      <c r="E148" s="67">
        <v>388</v>
      </c>
      <c r="F148" s="54">
        <f>(E148/D148)*100</f>
        <v>100</v>
      </c>
    </row>
    <row r="149" spans="1:6" ht="12.75">
      <c r="A149" s="62"/>
      <c r="B149" s="65"/>
      <c r="C149" s="29"/>
      <c r="D149" s="29"/>
      <c r="E149" s="29"/>
      <c r="F149" s="61"/>
    </row>
    <row r="150" spans="1:6" ht="12.75">
      <c r="A150" s="49">
        <v>75818</v>
      </c>
      <c r="B150" s="12" t="s">
        <v>88</v>
      </c>
      <c r="C150" s="23">
        <f>SUM(C151,C153)</f>
        <v>1191775</v>
      </c>
      <c r="D150" s="23">
        <f>SUM(D151,D153)</f>
        <v>483386</v>
      </c>
      <c r="E150" s="23">
        <f>SUM(E151,E153)</f>
        <v>0</v>
      </c>
      <c r="F150" s="56">
        <f aca="true" t="shared" si="17" ref="F150:F157">(E150/D150)*100</f>
        <v>0</v>
      </c>
    </row>
    <row r="151" spans="1:6" ht="12.75">
      <c r="A151" s="46"/>
      <c r="B151" t="s">
        <v>45</v>
      </c>
      <c r="C151" s="22">
        <f>SUM(C152)</f>
        <v>104275</v>
      </c>
      <c r="D151" s="22">
        <f>SUM(D152)</f>
        <v>208788</v>
      </c>
      <c r="E151" s="22">
        <f>SUM(E152)</f>
        <v>0</v>
      </c>
      <c r="F151" s="54">
        <f t="shared" si="17"/>
        <v>0</v>
      </c>
    </row>
    <row r="152" spans="1:6" ht="12.75">
      <c r="A152" s="49"/>
      <c r="B152" s="12" t="s">
        <v>46</v>
      </c>
      <c r="C152" s="23">
        <v>104275</v>
      </c>
      <c r="D152" s="23">
        <v>208788</v>
      </c>
      <c r="E152" s="23">
        <v>0</v>
      </c>
      <c r="F152" s="56">
        <f t="shared" si="17"/>
        <v>0</v>
      </c>
    </row>
    <row r="153" spans="1:6" ht="12.75">
      <c r="A153" s="46"/>
      <c r="B153" t="s">
        <v>49</v>
      </c>
      <c r="C153" s="22">
        <f>SUM(C154,C158)</f>
        <v>1087500</v>
      </c>
      <c r="D153" s="22">
        <f>SUM(D154,D158)</f>
        <v>274598</v>
      </c>
      <c r="E153" s="22">
        <f>SUM(E154,E158)</f>
        <v>0</v>
      </c>
      <c r="F153" s="54">
        <f t="shared" si="17"/>
        <v>0</v>
      </c>
    </row>
    <row r="154" spans="1:6" ht="12.75">
      <c r="A154" s="46"/>
      <c r="B154" t="s">
        <v>46</v>
      </c>
      <c r="C154" s="22">
        <f>SUM(C155:C157)</f>
        <v>447500</v>
      </c>
      <c r="D154" s="22">
        <f>SUM(D155:D157)</f>
        <v>274598</v>
      </c>
      <c r="E154" s="22">
        <f>SUM(E155:E157)</f>
        <v>0</v>
      </c>
      <c r="F154" s="54">
        <f t="shared" si="17"/>
        <v>0</v>
      </c>
    </row>
    <row r="155" spans="1:6" ht="12.75">
      <c r="A155" s="46"/>
      <c r="B155" t="s">
        <v>51</v>
      </c>
      <c r="C155" s="22">
        <v>436200</v>
      </c>
      <c r="D155" s="22">
        <v>0</v>
      </c>
      <c r="E155" s="22">
        <v>0</v>
      </c>
      <c r="F155" s="54">
        <v>0</v>
      </c>
    </row>
    <row r="156" spans="1:6" ht="12.75">
      <c r="A156" s="46"/>
      <c r="B156" s="35" t="s">
        <v>50</v>
      </c>
      <c r="C156" s="22">
        <v>11300</v>
      </c>
      <c r="D156" s="22">
        <v>11300</v>
      </c>
      <c r="E156" s="22">
        <v>0</v>
      </c>
      <c r="F156" s="54">
        <f t="shared" si="17"/>
        <v>0</v>
      </c>
    </row>
    <row r="157" spans="1:6" ht="12.75">
      <c r="A157" s="46"/>
      <c r="B157" s="69" t="s">
        <v>66</v>
      </c>
      <c r="C157" s="22">
        <v>0</v>
      </c>
      <c r="D157" s="22">
        <v>263298</v>
      </c>
      <c r="E157" s="22">
        <v>0</v>
      </c>
      <c r="F157" s="54">
        <f t="shared" si="17"/>
        <v>0</v>
      </c>
    </row>
    <row r="158" spans="1:6" ht="12.75">
      <c r="A158" s="46"/>
      <c r="B158" s="32" t="s">
        <v>16</v>
      </c>
      <c r="C158" s="22">
        <f>SUM(C159)</f>
        <v>640000</v>
      </c>
      <c r="D158" s="22">
        <f>SUM(D159)</f>
        <v>0</v>
      </c>
      <c r="E158" s="22">
        <f>SUM(E159)</f>
        <v>0</v>
      </c>
      <c r="F158" s="54">
        <v>0</v>
      </c>
    </row>
    <row r="159" spans="1:6" ht="12.75">
      <c r="A159" s="46"/>
      <c r="B159" s="32" t="s">
        <v>52</v>
      </c>
      <c r="C159" s="22">
        <v>640000</v>
      </c>
      <c r="D159" s="22">
        <v>0</v>
      </c>
      <c r="E159" s="22">
        <v>0</v>
      </c>
      <c r="F159" s="54">
        <v>0</v>
      </c>
    </row>
    <row r="160" spans="1:6" ht="13.5" thickBot="1">
      <c r="A160" s="26"/>
      <c r="B160" s="10"/>
      <c r="C160" s="24"/>
      <c r="D160" s="24"/>
      <c r="E160" s="24"/>
      <c r="F160" s="24"/>
    </row>
    <row r="161" spans="1:6" ht="13.5" thickTop="1">
      <c r="A161" s="25"/>
      <c r="B161" s="37"/>
      <c r="C161" s="25"/>
      <c r="D161" s="25"/>
      <c r="E161" s="25"/>
      <c r="F161" s="25"/>
    </row>
    <row r="162" spans="1:6" ht="13.5" thickBot="1">
      <c r="A162" s="47">
        <v>801</v>
      </c>
      <c r="B162" s="9" t="s">
        <v>31</v>
      </c>
      <c r="C162" s="20">
        <f>SUM(C163,C169,C176,C182,C187,C193)</f>
        <v>19898723</v>
      </c>
      <c r="D162" s="20">
        <f>SUM(D163,D169,D176,D182,D187,D193)</f>
        <v>25537722</v>
      </c>
      <c r="E162" s="20">
        <f>SUM(E163,E169,E176,E182,E187,E193)</f>
        <v>22879871</v>
      </c>
      <c r="F162" s="58">
        <f>(E162/D162)*100</f>
        <v>89.59245072837741</v>
      </c>
    </row>
    <row r="163" spans="1:6" ht="13.5" thickTop="1">
      <c r="A163" s="48">
        <v>80101</v>
      </c>
      <c r="B163" s="11" t="s">
        <v>89</v>
      </c>
      <c r="C163" s="21">
        <f>SUM(C164,C167)</f>
        <v>8129437</v>
      </c>
      <c r="D163" s="21">
        <f>SUM(D164,D167)</f>
        <v>10315393</v>
      </c>
      <c r="E163" s="21">
        <f>SUM(E164,E167)</f>
        <v>9565599</v>
      </c>
      <c r="F163" s="56">
        <f aca="true" t="shared" si="18" ref="F163:F198">(E163/D163)*100</f>
        <v>92.73130941302963</v>
      </c>
    </row>
    <row r="164" spans="1:6" ht="12.75">
      <c r="A164" s="46"/>
      <c r="B164" t="s">
        <v>9</v>
      </c>
      <c r="C164" s="22">
        <f>SUM(C165:C166)</f>
        <v>7629437</v>
      </c>
      <c r="D164" s="22">
        <f>SUM(D165:D166)</f>
        <v>8650393</v>
      </c>
      <c r="E164" s="22">
        <f>SUM(E165:E166)</f>
        <v>8499171</v>
      </c>
      <c r="F164" s="54">
        <f t="shared" si="18"/>
        <v>98.25184821082695</v>
      </c>
    </row>
    <row r="165" spans="1:6" ht="12.75">
      <c r="A165" s="46"/>
      <c r="B165" t="s">
        <v>21</v>
      </c>
      <c r="C165" s="22">
        <v>6568025</v>
      </c>
      <c r="D165" s="22">
        <v>7214817</v>
      </c>
      <c r="E165" s="22">
        <v>7194827</v>
      </c>
      <c r="F165" s="54">
        <f t="shared" si="18"/>
        <v>99.72293129541609</v>
      </c>
    </row>
    <row r="166" spans="1:6" ht="12.75">
      <c r="A166" s="46"/>
      <c r="B166" t="s">
        <v>22</v>
      </c>
      <c r="C166" s="22">
        <v>1061412</v>
      </c>
      <c r="D166" s="22">
        <v>1435576</v>
      </c>
      <c r="E166" s="22">
        <v>1304344</v>
      </c>
      <c r="F166" s="54">
        <f t="shared" si="18"/>
        <v>90.85858219975815</v>
      </c>
    </row>
    <row r="167" spans="1:6" ht="12.75">
      <c r="A167" s="46"/>
      <c r="B167" s="35" t="s">
        <v>16</v>
      </c>
      <c r="C167" s="34">
        <v>500000</v>
      </c>
      <c r="D167" s="34">
        <v>1665000</v>
      </c>
      <c r="E167" s="34">
        <v>1066428</v>
      </c>
      <c r="F167" s="54">
        <f t="shared" si="18"/>
        <v>64.04972972972973</v>
      </c>
    </row>
    <row r="168" spans="1:6" ht="12.75">
      <c r="A168" s="46"/>
      <c r="B168" s="35"/>
      <c r="C168" s="34"/>
      <c r="D168" s="34"/>
      <c r="E168" s="34"/>
      <c r="F168" s="34"/>
    </row>
    <row r="169" spans="1:6" ht="12.75">
      <c r="A169" s="49">
        <v>80104</v>
      </c>
      <c r="B169" s="12" t="s">
        <v>90</v>
      </c>
      <c r="C169" s="23">
        <f>SUM(C170,C173)</f>
        <v>5433000</v>
      </c>
      <c r="D169" s="23">
        <f>SUM(D170,D173)</f>
        <v>6708528</v>
      </c>
      <c r="E169" s="23">
        <f>SUM(E170,E173)</f>
        <v>6053386</v>
      </c>
      <c r="F169" s="56">
        <f t="shared" si="18"/>
        <v>90.23419146495326</v>
      </c>
    </row>
    <row r="170" spans="1:6" ht="12.75">
      <c r="A170" s="46"/>
      <c r="B170" t="s">
        <v>9</v>
      </c>
      <c r="C170" s="22">
        <f>SUM(C171,C172)</f>
        <v>5433000</v>
      </c>
      <c r="D170" s="22">
        <f>SUM(D171,D172)</f>
        <v>5752528</v>
      </c>
      <c r="E170" s="22">
        <f>SUM(E171,E172)</f>
        <v>5689594</v>
      </c>
      <c r="F170" s="54">
        <f t="shared" si="18"/>
        <v>98.9059766419216</v>
      </c>
    </row>
    <row r="171" spans="1:6" ht="12.75">
      <c r="A171" s="46"/>
      <c r="B171" t="s">
        <v>32</v>
      </c>
      <c r="C171" s="22">
        <v>5345000</v>
      </c>
      <c r="D171" s="22">
        <v>5574096</v>
      </c>
      <c r="E171" s="22">
        <v>5567548</v>
      </c>
      <c r="F171" s="54">
        <f t="shared" si="18"/>
        <v>99.88252803683324</v>
      </c>
    </row>
    <row r="172" spans="1:6" ht="12.75">
      <c r="A172" s="46"/>
      <c r="B172" t="s">
        <v>22</v>
      </c>
      <c r="C172" s="22">
        <v>88000</v>
      </c>
      <c r="D172" s="22">
        <v>178432</v>
      </c>
      <c r="E172" s="22">
        <v>122046</v>
      </c>
      <c r="F172" s="54">
        <f>(E172/D172)*100</f>
        <v>68.39916606886656</v>
      </c>
    </row>
    <row r="173" spans="1:6" ht="12.75">
      <c r="A173" s="46"/>
      <c r="B173" t="s">
        <v>16</v>
      </c>
      <c r="C173" s="22">
        <v>0</v>
      </c>
      <c r="D173" s="22">
        <v>956000</v>
      </c>
      <c r="E173" s="22">
        <v>363792</v>
      </c>
      <c r="F173" s="54">
        <f>(E173/D173)*100</f>
        <v>38.05355648535565</v>
      </c>
    </row>
    <row r="174" spans="1:6" ht="12.75">
      <c r="A174" s="46"/>
      <c r="B174" t="s">
        <v>32</v>
      </c>
      <c r="C174" s="22">
        <v>0</v>
      </c>
      <c r="D174" s="22">
        <v>6000</v>
      </c>
      <c r="E174" s="22">
        <v>6000</v>
      </c>
      <c r="F174" s="54">
        <f>(E174/D174)*100</f>
        <v>100</v>
      </c>
    </row>
    <row r="175" spans="1:6" ht="12.75">
      <c r="A175" s="46"/>
      <c r="C175" s="22"/>
      <c r="D175" s="22"/>
      <c r="E175" s="22"/>
      <c r="F175" s="22"/>
    </row>
    <row r="176" spans="1:6" ht="12.75">
      <c r="A176" s="49">
        <v>80110</v>
      </c>
      <c r="B176" s="12" t="s">
        <v>91</v>
      </c>
      <c r="C176" s="23">
        <f>SUM(C177,C180)</f>
        <v>5616416</v>
      </c>
      <c r="D176" s="23">
        <f>SUM(D177,D180)</f>
        <v>7750492</v>
      </c>
      <c r="E176" s="23">
        <f>SUM(E177,E180)</f>
        <v>6636972</v>
      </c>
      <c r="F176" s="56">
        <f t="shared" si="18"/>
        <v>85.6329120783558</v>
      </c>
    </row>
    <row r="177" spans="1:6" ht="12.75">
      <c r="A177" s="46"/>
      <c r="B177" t="s">
        <v>9</v>
      </c>
      <c r="C177" s="22">
        <f>SUM(C178:C179)</f>
        <v>5616416</v>
      </c>
      <c r="D177" s="22">
        <f>SUM(D178:D179)</f>
        <v>6199492</v>
      </c>
      <c r="E177" s="22">
        <f>SUM(E178:E179)</f>
        <v>6195967</v>
      </c>
      <c r="F177" s="55">
        <f t="shared" si="18"/>
        <v>99.94314050247988</v>
      </c>
    </row>
    <row r="178" spans="1:6" ht="12.75">
      <c r="A178" s="46"/>
      <c r="B178" t="s">
        <v>21</v>
      </c>
      <c r="C178" s="22">
        <v>4843393</v>
      </c>
      <c r="D178" s="22">
        <v>5179789</v>
      </c>
      <c r="E178" s="22">
        <v>5179787</v>
      </c>
      <c r="F178" s="54">
        <f t="shared" si="18"/>
        <v>99.9999613883886</v>
      </c>
    </row>
    <row r="179" spans="1:6" ht="12.75">
      <c r="A179" s="46"/>
      <c r="B179" t="s">
        <v>24</v>
      </c>
      <c r="C179" s="22">
        <v>773023</v>
      </c>
      <c r="D179" s="22">
        <v>1019703</v>
      </c>
      <c r="E179" s="22">
        <v>1016180</v>
      </c>
      <c r="F179" s="54">
        <f t="shared" si="18"/>
        <v>99.65450724377588</v>
      </c>
    </row>
    <row r="180" spans="1:6" ht="12.75">
      <c r="A180" s="46"/>
      <c r="B180" t="s">
        <v>16</v>
      </c>
      <c r="C180" s="22">
        <v>0</v>
      </c>
      <c r="D180" s="22">
        <v>1551000</v>
      </c>
      <c r="E180" s="22">
        <v>441005</v>
      </c>
      <c r="F180" s="54">
        <f t="shared" si="18"/>
        <v>28.433591231463573</v>
      </c>
    </row>
    <row r="181" spans="1:6" ht="12.75">
      <c r="A181" s="46"/>
      <c r="C181" s="22"/>
      <c r="D181" s="22"/>
      <c r="E181" s="22"/>
      <c r="F181" s="22"/>
    </row>
    <row r="182" spans="1:6" ht="12.75">
      <c r="A182" s="49">
        <v>80114</v>
      </c>
      <c r="B182" s="12" t="s">
        <v>92</v>
      </c>
      <c r="C182" s="23">
        <f>SUM(C183)</f>
        <v>205530</v>
      </c>
      <c r="D182" s="23">
        <f>SUM(D183)</f>
        <v>252998</v>
      </c>
      <c r="E182" s="23">
        <f>SUM(E183)</f>
        <v>252998</v>
      </c>
      <c r="F182" s="56">
        <f t="shared" si="18"/>
        <v>100</v>
      </c>
    </row>
    <row r="183" spans="1:6" ht="12.75">
      <c r="A183" s="46"/>
      <c r="B183" t="s">
        <v>9</v>
      </c>
      <c r="C183" s="22">
        <f>SUM(C184:C185)</f>
        <v>205530</v>
      </c>
      <c r="D183" s="22">
        <f>SUM(D184:D185)</f>
        <v>252998</v>
      </c>
      <c r="E183" s="22">
        <f>SUM(E184:E185)</f>
        <v>252998</v>
      </c>
      <c r="F183" s="55">
        <f t="shared" si="18"/>
        <v>100</v>
      </c>
    </row>
    <row r="184" spans="1:6" ht="12.75">
      <c r="A184" s="46"/>
      <c r="B184" t="s">
        <v>21</v>
      </c>
      <c r="C184" s="22">
        <v>196525</v>
      </c>
      <c r="D184" s="22">
        <v>239654</v>
      </c>
      <c r="E184" s="22">
        <v>239654</v>
      </c>
      <c r="F184" s="54">
        <f t="shared" si="18"/>
        <v>100</v>
      </c>
    </row>
    <row r="185" spans="1:6" ht="12.75">
      <c r="A185" s="46"/>
      <c r="B185" t="s">
        <v>24</v>
      </c>
      <c r="C185" s="22">
        <v>9005</v>
      </c>
      <c r="D185" s="22">
        <v>13344</v>
      </c>
      <c r="E185" s="22">
        <v>13344</v>
      </c>
      <c r="F185" s="54">
        <f t="shared" si="18"/>
        <v>100</v>
      </c>
    </row>
    <row r="186" spans="1:6" ht="12.75">
      <c r="A186" s="46"/>
      <c r="C186" s="22"/>
      <c r="D186" s="22"/>
      <c r="E186" s="22"/>
      <c r="F186" s="22"/>
    </row>
    <row r="187" spans="1:6" ht="12.75">
      <c r="A187" s="49">
        <v>80146</v>
      </c>
      <c r="B187" s="12" t="s">
        <v>93</v>
      </c>
      <c r="C187" s="23">
        <f>SUM(C188)</f>
        <v>114184</v>
      </c>
      <c r="D187" s="23">
        <f>SUM(D188)</f>
        <v>114184</v>
      </c>
      <c r="E187" s="23">
        <f>SUM(E188)</f>
        <v>87819</v>
      </c>
      <c r="F187" s="56">
        <f t="shared" si="18"/>
        <v>76.91007496672037</v>
      </c>
    </row>
    <row r="188" spans="1:6" ht="12.75">
      <c r="A188" s="46"/>
      <c r="B188" t="s">
        <v>9</v>
      </c>
      <c r="C188" s="22">
        <f>SUM(C189:C191)</f>
        <v>114184</v>
      </c>
      <c r="D188" s="22">
        <f>SUM(D189:D191)</f>
        <v>114184</v>
      </c>
      <c r="E188" s="22">
        <f>SUM(E189:E191)</f>
        <v>87819</v>
      </c>
      <c r="F188" s="55">
        <f t="shared" si="18"/>
        <v>76.91007496672037</v>
      </c>
    </row>
    <row r="189" spans="1:6" ht="12.75">
      <c r="A189" s="46"/>
      <c r="B189" t="s">
        <v>21</v>
      </c>
      <c r="C189" s="22">
        <v>23468</v>
      </c>
      <c r="D189" s="22">
        <v>23468</v>
      </c>
      <c r="E189" s="22">
        <v>16122</v>
      </c>
      <c r="F189" s="54">
        <f t="shared" si="18"/>
        <v>68.69780126129197</v>
      </c>
    </row>
    <row r="190" spans="1:6" ht="12.75">
      <c r="A190" s="46"/>
      <c r="B190" t="s">
        <v>24</v>
      </c>
      <c r="C190" s="22">
        <v>77066</v>
      </c>
      <c r="D190" s="22">
        <v>77066</v>
      </c>
      <c r="E190" s="22">
        <v>58047</v>
      </c>
      <c r="F190" s="54">
        <f t="shared" si="18"/>
        <v>75.32115329717385</v>
      </c>
    </row>
    <row r="191" spans="1:6" ht="12.75">
      <c r="A191" s="46"/>
      <c r="B191" t="s">
        <v>47</v>
      </c>
      <c r="C191" s="22">
        <v>13650</v>
      </c>
      <c r="D191" s="22">
        <v>13650</v>
      </c>
      <c r="E191" s="22">
        <v>13650</v>
      </c>
      <c r="F191" s="54">
        <f t="shared" si="18"/>
        <v>100</v>
      </c>
    </row>
    <row r="192" spans="1:6" ht="12.75">
      <c r="A192" s="46"/>
      <c r="C192" s="22"/>
      <c r="D192" s="22"/>
      <c r="E192" s="22"/>
      <c r="F192" s="22"/>
    </row>
    <row r="193" spans="1:6" ht="12.75">
      <c r="A193" s="49">
        <v>80195</v>
      </c>
      <c r="B193" s="12" t="s">
        <v>8</v>
      </c>
      <c r="C193" s="23">
        <f>SUM(C194,C198)</f>
        <v>400156</v>
      </c>
      <c r="D193" s="23">
        <f>SUM(D194,D198)</f>
        <v>396127</v>
      </c>
      <c r="E193" s="23">
        <f>SUM(E194,E198)</f>
        <v>283097</v>
      </c>
      <c r="F193" s="56">
        <f t="shared" si="18"/>
        <v>71.46622169152822</v>
      </c>
    </row>
    <row r="194" spans="1:6" ht="12.75">
      <c r="A194" s="46"/>
      <c r="B194" s="32" t="s">
        <v>9</v>
      </c>
      <c r="C194" s="22">
        <f>SUM(C195,C196,C197)</f>
        <v>210156</v>
      </c>
      <c r="D194" s="22">
        <f>SUM(D195,D196,D197)</f>
        <v>206127</v>
      </c>
      <c r="E194" s="22">
        <f>SUM(E195,E196,E197)</f>
        <v>181083</v>
      </c>
      <c r="F194" s="55">
        <f t="shared" si="18"/>
        <v>87.85020885182436</v>
      </c>
    </row>
    <row r="195" spans="1:6" ht="12.75">
      <c r="A195" s="46"/>
      <c r="B195" s="59" t="s">
        <v>122</v>
      </c>
      <c r="C195" s="22">
        <v>0</v>
      </c>
      <c r="D195" s="22">
        <v>13447</v>
      </c>
      <c r="E195" s="22">
        <v>9136</v>
      </c>
      <c r="F195" s="54">
        <f t="shared" si="18"/>
        <v>67.94080464044025</v>
      </c>
    </row>
    <row r="196" spans="1:6" ht="12.75">
      <c r="A196" s="46"/>
      <c r="B196" s="32" t="s">
        <v>22</v>
      </c>
      <c r="C196" s="22">
        <v>183221</v>
      </c>
      <c r="D196" s="22">
        <v>165745</v>
      </c>
      <c r="E196" s="22">
        <v>145012</v>
      </c>
      <c r="F196" s="54">
        <f t="shared" si="18"/>
        <v>87.49102537029775</v>
      </c>
    </row>
    <row r="197" spans="1:6" ht="12.75">
      <c r="A197" s="46"/>
      <c r="B197" t="s">
        <v>47</v>
      </c>
      <c r="C197" s="22">
        <v>26935</v>
      </c>
      <c r="D197" s="22">
        <v>26935</v>
      </c>
      <c r="E197" s="22">
        <v>26935</v>
      </c>
      <c r="F197" s="54">
        <f t="shared" si="18"/>
        <v>100</v>
      </c>
    </row>
    <row r="198" spans="1:6" ht="12.75">
      <c r="A198" s="46"/>
      <c r="B198" t="s">
        <v>16</v>
      </c>
      <c r="C198" s="22">
        <v>190000</v>
      </c>
      <c r="D198" s="22">
        <v>190000</v>
      </c>
      <c r="E198" s="22">
        <v>102014</v>
      </c>
      <c r="F198" s="54">
        <f t="shared" si="18"/>
        <v>53.69157894736843</v>
      </c>
    </row>
    <row r="199" spans="1:6" ht="13.5" thickBot="1">
      <c r="A199" s="26"/>
      <c r="B199" s="10"/>
      <c r="C199" s="24"/>
      <c r="D199" s="24"/>
      <c r="E199" s="24"/>
      <c r="F199" s="70"/>
    </row>
    <row r="200" spans="1:6" ht="13.5" thickTop="1">
      <c r="A200" s="25"/>
      <c r="B200" s="41"/>
      <c r="C200" s="19"/>
      <c r="D200" s="19"/>
      <c r="E200" s="19"/>
      <c r="F200" s="19"/>
    </row>
    <row r="201" spans="1:6" ht="13.5" thickBot="1">
      <c r="A201" s="47">
        <v>851</v>
      </c>
      <c r="B201" s="9" t="s">
        <v>33</v>
      </c>
      <c r="C201" s="20">
        <f>SUM(C202,C208)</f>
        <v>550000</v>
      </c>
      <c r="D201" s="20">
        <f>SUM(D202,D208)</f>
        <v>540000</v>
      </c>
      <c r="E201" s="20">
        <f>SUM(E202,E208)</f>
        <v>499211</v>
      </c>
      <c r="F201" s="58">
        <f>(E201/D201)*100</f>
        <v>92.44648148148148</v>
      </c>
    </row>
    <row r="202" spans="1:6" ht="13.5" thickTop="1">
      <c r="A202" s="48">
        <v>85154</v>
      </c>
      <c r="B202" s="11" t="s">
        <v>94</v>
      </c>
      <c r="C202" s="21">
        <f>SUM(C203)</f>
        <v>500000</v>
      </c>
      <c r="D202" s="21">
        <f>SUM(D203)</f>
        <v>490000</v>
      </c>
      <c r="E202" s="21">
        <f>SUM(E203)</f>
        <v>481214</v>
      </c>
      <c r="F202" s="55">
        <f aca="true" t="shared" si="19" ref="F202:F211">(E202/D202)*100</f>
        <v>98.2069387755102</v>
      </c>
    </row>
    <row r="203" spans="1:6" ht="12.75">
      <c r="A203" s="46"/>
      <c r="B203" t="s">
        <v>9</v>
      </c>
      <c r="C203" s="22">
        <f>SUM(C204:C206)</f>
        <v>500000</v>
      </c>
      <c r="D203" s="22">
        <f>SUM(D204:D206)</f>
        <v>490000</v>
      </c>
      <c r="E203" s="22">
        <f>SUM(E204:E206)</f>
        <v>481214</v>
      </c>
      <c r="F203" s="55">
        <f t="shared" si="19"/>
        <v>98.2069387755102</v>
      </c>
    </row>
    <row r="204" spans="1:6" ht="12.75">
      <c r="A204" s="46"/>
      <c r="B204" t="s">
        <v>21</v>
      </c>
      <c r="C204" s="22">
        <v>0</v>
      </c>
      <c r="D204" s="22">
        <v>82164</v>
      </c>
      <c r="E204" s="22">
        <v>79782</v>
      </c>
      <c r="F204" s="55">
        <f t="shared" si="19"/>
        <v>97.1009201109975</v>
      </c>
    </row>
    <row r="205" spans="1:6" ht="12.75">
      <c r="A205" s="46"/>
      <c r="B205" t="s">
        <v>22</v>
      </c>
      <c r="C205" s="22">
        <v>365000</v>
      </c>
      <c r="D205" s="22">
        <v>297780</v>
      </c>
      <c r="E205" s="22">
        <v>291376</v>
      </c>
      <c r="F205" s="54">
        <f t="shared" si="19"/>
        <v>97.84941903418631</v>
      </c>
    </row>
    <row r="206" spans="1:6" ht="12.75">
      <c r="A206" s="46"/>
      <c r="B206" t="s">
        <v>57</v>
      </c>
      <c r="C206" s="22">
        <v>135000</v>
      </c>
      <c r="D206" s="22">
        <v>110056</v>
      </c>
      <c r="E206" s="22">
        <v>110056</v>
      </c>
      <c r="F206" s="54">
        <f t="shared" si="19"/>
        <v>100</v>
      </c>
    </row>
    <row r="207" spans="1:6" ht="12.75">
      <c r="A207" s="46"/>
      <c r="C207" s="22"/>
      <c r="D207" s="22"/>
      <c r="E207" s="22"/>
      <c r="F207" s="22"/>
    </row>
    <row r="208" spans="1:6" ht="12.75">
      <c r="A208" s="49">
        <v>85195</v>
      </c>
      <c r="B208" s="12" t="s">
        <v>8</v>
      </c>
      <c r="C208" s="23">
        <f>SUM(C209)</f>
        <v>50000</v>
      </c>
      <c r="D208" s="23">
        <f>SUM(D209)</f>
        <v>50000</v>
      </c>
      <c r="E208" s="23">
        <f>SUM(E209)</f>
        <v>17997</v>
      </c>
      <c r="F208" s="56">
        <f t="shared" si="19"/>
        <v>35.994</v>
      </c>
    </row>
    <row r="209" spans="1:6" ht="12.75">
      <c r="A209" s="46"/>
      <c r="B209" t="s">
        <v>9</v>
      </c>
      <c r="C209" s="22">
        <f>SUM(C210:C211)</f>
        <v>50000</v>
      </c>
      <c r="D209" s="22">
        <f>SUM(D210:D211)</f>
        <v>50000</v>
      </c>
      <c r="E209" s="22">
        <f>SUM(E210:E211)</f>
        <v>17997</v>
      </c>
      <c r="F209" s="54">
        <f t="shared" si="19"/>
        <v>35.994</v>
      </c>
    </row>
    <row r="210" spans="1:6" ht="12.75">
      <c r="A210" s="46"/>
      <c r="B210" t="s">
        <v>13</v>
      </c>
      <c r="C210" s="22">
        <v>5000</v>
      </c>
      <c r="D210" s="22">
        <v>5000</v>
      </c>
      <c r="E210" s="22">
        <v>4997</v>
      </c>
      <c r="F210" s="54">
        <f t="shared" si="19"/>
        <v>99.94</v>
      </c>
    </row>
    <row r="211" spans="1:7" ht="12.75">
      <c r="A211" s="49"/>
      <c r="B211" s="12" t="s">
        <v>57</v>
      </c>
      <c r="C211" s="23">
        <v>45000</v>
      </c>
      <c r="D211" s="23">
        <v>45000</v>
      </c>
      <c r="E211" s="23">
        <v>13000</v>
      </c>
      <c r="F211" s="56">
        <f t="shared" si="19"/>
        <v>28.888888888888886</v>
      </c>
      <c r="G211" s="32"/>
    </row>
    <row r="212" spans="1:7" ht="12.75">
      <c r="A212" s="92"/>
      <c r="B212" s="93"/>
      <c r="C212" s="94"/>
      <c r="D212" s="94"/>
      <c r="E212" s="94"/>
      <c r="F212" s="94"/>
      <c r="G212" s="91"/>
    </row>
    <row r="213" spans="1:6" ht="13.5" thickBot="1">
      <c r="A213" s="47">
        <v>852</v>
      </c>
      <c r="B213" s="9" t="s">
        <v>43</v>
      </c>
      <c r="C213" s="20">
        <f>SUM(C214,C219,C226,C230,C234,C238,C244,C250,C254)</f>
        <v>14647585</v>
      </c>
      <c r="D213" s="20">
        <f>SUM(D214,D219,D226,D230,D234,D238,D244,D250,D254)</f>
        <v>15120575</v>
      </c>
      <c r="E213" s="20">
        <f>SUM(E214,E219,E226,E230,E234,E238,E244,E250,E254)</f>
        <v>13948724</v>
      </c>
      <c r="F213" s="58">
        <f>(E213/D213)*100</f>
        <v>92.24995742556086</v>
      </c>
    </row>
    <row r="214" spans="1:6" ht="13.5" thickTop="1">
      <c r="A214" s="48">
        <v>85202</v>
      </c>
      <c r="B214" s="11" t="s">
        <v>95</v>
      </c>
      <c r="C214" s="21">
        <f>SUM(C215)</f>
        <v>401635</v>
      </c>
      <c r="D214" s="21">
        <f>SUM(D215)</f>
        <v>406715</v>
      </c>
      <c r="E214" s="21">
        <f>SUM(E215)</f>
        <v>404190</v>
      </c>
      <c r="F214" s="55">
        <f aca="true" t="shared" si="20" ref="F214:F255">(E214/D214)*100</f>
        <v>99.37917214757263</v>
      </c>
    </row>
    <row r="215" spans="1:6" ht="12.75">
      <c r="A215" s="46"/>
      <c r="B215" t="s">
        <v>9</v>
      </c>
      <c r="C215" s="22">
        <f>SUM(C216:C217)</f>
        <v>401635</v>
      </c>
      <c r="D215" s="22">
        <f>SUM(D216:D217)</f>
        <v>406715</v>
      </c>
      <c r="E215" s="22">
        <f>SUM(E216:E217)</f>
        <v>404190</v>
      </c>
      <c r="F215" s="55">
        <f t="shared" si="20"/>
        <v>99.37917214757263</v>
      </c>
    </row>
    <row r="216" spans="1:6" ht="12.75">
      <c r="A216" s="46"/>
      <c r="B216" t="s">
        <v>21</v>
      </c>
      <c r="C216" s="22">
        <v>335635</v>
      </c>
      <c r="D216" s="22">
        <v>332383</v>
      </c>
      <c r="E216" s="22">
        <v>332381</v>
      </c>
      <c r="F216" s="54">
        <f t="shared" si="20"/>
        <v>99.99939828450913</v>
      </c>
    </row>
    <row r="217" spans="1:6" ht="12.75">
      <c r="A217" s="46"/>
      <c r="B217" t="s">
        <v>22</v>
      </c>
      <c r="C217" s="22">
        <v>66000</v>
      </c>
      <c r="D217" s="22">
        <v>74332</v>
      </c>
      <c r="E217" s="22">
        <v>71809</v>
      </c>
      <c r="F217" s="54">
        <f t="shared" si="20"/>
        <v>96.60576871334014</v>
      </c>
    </row>
    <row r="218" spans="1:6" ht="12.75">
      <c r="A218" s="46"/>
      <c r="C218" s="22"/>
      <c r="D218" s="22"/>
      <c r="E218" s="22"/>
      <c r="F218" s="22"/>
    </row>
    <row r="219" spans="1:6" ht="38.25">
      <c r="A219" s="49">
        <v>85212</v>
      </c>
      <c r="B219" s="28" t="s">
        <v>96</v>
      </c>
      <c r="C219" s="23">
        <f>SUM(C220,C224)</f>
        <v>6256000</v>
      </c>
      <c r="D219" s="23">
        <f>SUM(D220,D224)</f>
        <v>6289060</v>
      </c>
      <c r="E219" s="23">
        <f>SUM(E220,E224)</f>
        <v>6289060</v>
      </c>
      <c r="F219" s="56">
        <f t="shared" si="20"/>
        <v>100</v>
      </c>
    </row>
    <row r="220" spans="1:6" ht="12.75">
      <c r="A220" s="46"/>
      <c r="B220" s="36" t="s">
        <v>9</v>
      </c>
      <c r="C220" s="22">
        <f>SUM(C221:C223)</f>
        <v>6256000</v>
      </c>
      <c r="D220" s="22">
        <f>SUM(D221:D223)</f>
        <v>6285455</v>
      </c>
      <c r="E220" s="22">
        <f>SUM(E221:E223)</f>
        <v>6285455</v>
      </c>
      <c r="F220" s="55">
        <f t="shared" si="20"/>
        <v>100</v>
      </c>
    </row>
    <row r="221" spans="1:6" ht="12.75">
      <c r="A221" s="46"/>
      <c r="B221" s="36" t="s">
        <v>35</v>
      </c>
      <c r="C221" s="22">
        <f>5880880+250000</f>
        <v>6130880</v>
      </c>
      <c r="D221" s="22">
        <v>6126335</v>
      </c>
      <c r="E221" s="22">
        <v>6126335</v>
      </c>
      <c r="F221" s="54">
        <f t="shared" si="20"/>
        <v>100</v>
      </c>
    </row>
    <row r="222" spans="1:6" ht="12.75">
      <c r="A222" s="46"/>
      <c r="B222" t="s">
        <v>53</v>
      </c>
      <c r="C222" s="22">
        <v>93381</v>
      </c>
      <c r="D222" s="22">
        <v>117463</v>
      </c>
      <c r="E222" s="22">
        <v>117463</v>
      </c>
      <c r="F222" s="54">
        <f t="shared" si="20"/>
        <v>100</v>
      </c>
    </row>
    <row r="223" spans="1:6" ht="12.75">
      <c r="A223" s="46"/>
      <c r="B223" t="s">
        <v>54</v>
      </c>
      <c r="C223" s="22">
        <v>31739</v>
      </c>
      <c r="D223" s="22">
        <v>41657</v>
      </c>
      <c r="E223" s="22">
        <v>41657</v>
      </c>
      <c r="F223" s="54">
        <f t="shared" si="20"/>
        <v>100</v>
      </c>
    </row>
    <row r="224" spans="1:6" ht="12.75">
      <c r="A224" s="46"/>
      <c r="B224" s="89" t="s">
        <v>16</v>
      </c>
      <c r="C224" s="22">
        <v>0</v>
      </c>
      <c r="D224" s="22">
        <v>3605</v>
      </c>
      <c r="E224" s="22">
        <v>3605</v>
      </c>
      <c r="F224" s="54">
        <f t="shared" si="20"/>
        <v>100</v>
      </c>
    </row>
    <row r="225" spans="1:6" ht="12.75">
      <c r="A225" s="46"/>
      <c r="C225" s="22"/>
      <c r="D225" s="22"/>
      <c r="E225" s="22"/>
      <c r="F225" s="22"/>
    </row>
    <row r="226" spans="1:6" ht="38.25">
      <c r="A226" s="49">
        <v>85213</v>
      </c>
      <c r="B226" s="28" t="s">
        <v>123</v>
      </c>
      <c r="C226" s="23">
        <f aca="true" t="shared" si="21" ref="C226:E227">SUM(C227)</f>
        <v>72000</v>
      </c>
      <c r="D226" s="23">
        <f t="shared" si="21"/>
        <v>54350</v>
      </c>
      <c r="E226" s="23">
        <f t="shared" si="21"/>
        <v>54350</v>
      </c>
      <c r="F226" s="56">
        <f t="shared" si="20"/>
        <v>100</v>
      </c>
    </row>
    <row r="227" spans="1:6" ht="12.75">
      <c r="A227" s="46"/>
      <c r="B227" t="s">
        <v>9</v>
      </c>
      <c r="C227" s="22">
        <f t="shared" si="21"/>
        <v>72000</v>
      </c>
      <c r="D227" s="22">
        <f t="shared" si="21"/>
        <v>54350</v>
      </c>
      <c r="E227" s="22">
        <f t="shared" si="21"/>
        <v>54350</v>
      </c>
      <c r="F227" s="55">
        <f t="shared" si="20"/>
        <v>100</v>
      </c>
    </row>
    <row r="228" spans="1:6" ht="12.75">
      <c r="A228" s="46"/>
      <c r="B228" t="s">
        <v>34</v>
      </c>
      <c r="C228" s="22">
        <v>72000</v>
      </c>
      <c r="D228" s="22">
        <v>54350</v>
      </c>
      <c r="E228" s="22">
        <v>54350</v>
      </c>
      <c r="F228" s="54">
        <f t="shared" si="20"/>
        <v>100</v>
      </c>
    </row>
    <row r="229" spans="1:6" ht="12.75">
      <c r="A229" s="49"/>
      <c r="B229" s="12"/>
      <c r="C229" s="23"/>
      <c r="D229" s="23"/>
      <c r="E229" s="23"/>
      <c r="F229" s="23"/>
    </row>
    <row r="230" spans="1:6" ht="25.5">
      <c r="A230" s="76">
        <v>85214</v>
      </c>
      <c r="B230" s="77" t="s">
        <v>97</v>
      </c>
      <c r="C230" s="74">
        <f aca="true" t="shared" si="22" ref="C230:E231">SUM(C231)</f>
        <v>2056000</v>
      </c>
      <c r="D230" s="74">
        <f t="shared" si="22"/>
        <v>2076300</v>
      </c>
      <c r="E230" s="74">
        <f t="shared" si="22"/>
        <v>2075311</v>
      </c>
      <c r="F230" s="75">
        <f t="shared" si="20"/>
        <v>99.95236719163897</v>
      </c>
    </row>
    <row r="231" spans="1:6" ht="12.75">
      <c r="A231" s="46"/>
      <c r="B231" t="s">
        <v>9</v>
      </c>
      <c r="C231" s="22">
        <f t="shared" si="22"/>
        <v>2056000</v>
      </c>
      <c r="D231" s="22">
        <f t="shared" si="22"/>
        <v>2076300</v>
      </c>
      <c r="E231" s="22">
        <f t="shared" si="22"/>
        <v>2075311</v>
      </c>
      <c r="F231" s="55">
        <f t="shared" si="20"/>
        <v>99.95236719163897</v>
      </c>
    </row>
    <row r="232" spans="1:6" ht="12.75">
      <c r="A232" s="46"/>
      <c r="B232" t="s">
        <v>34</v>
      </c>
      <c r="C232" s="22">
        <v>2056000</v>
      </c>
      <c r="D232" s="22">
        <v>2076300</v>
      </c>
      <c r="E232" s="22">
        <v>2075311</v>
      </c>
      <c r="F232" s="54">
        <f t="shared" si="20"/>
        <v>99.95236719163897</v>
      </c>
    </row>
    <row r="233" spans="1:6" ht="12.75">
      <c r="A233" s="46"/>
      <c r="C233" s="22"/>
      <c r="D233" s="22"/>
      <c r="E233" s="22"/>
      <c r="F233" s="22"/>
    </row>
    <row r="234" spans="1:6" ht="12.75">
      <c r="A234" s="49">
        <v>85215</v>
      </c>
      <c r="B234" s="12" t="s">
        <v>98</v>
      </c>
      <c r="C234" s="23">
        <f aca="true" t="shared" si="23" ref="C234:E235">SUM(C235)</f>
        <v>4760000</v>
      </c>
      <c r="D234" s="23">
        <f t="shared" si="23"/>
        <v>4760000</v>
      </c>
      <c r="E234" s="23">
        <f t="shared" si="23"/>
        <v>3753307</v>
      </c>
      <c r="F234" s="56">
        <f t="shared" si="20"/>
        <v>78.85098739495798</v>
      </c>
    </row>
    <row r="235" spans="1:6" ht="12.75">
      <c r="A235" s="46"/>
      <c r="B235" t="s">
        <v>9</v>
      </c>
      <c r="C235" s="22">
        <f t="shared" si="23"/>
        <v>4760000</v>
      </c>
      <c r="D235" s="22">
        <f t="shared" si="23"/>
        <v>4760000</v>
      </c>
      <c r="E235" s="22">
        <f t="shared" si="23"/>
        <v>3753307</v>
      </c>
      <c r="F235" s="55">
        <f t="shared" si="20"/>
        <v>78.85098739495798</v>
      </c>
    </row>
    <row r="236" spans="1:6" ht="12.75">
      <c r="A236" s="46"/>
      <c r="B236" t="s">
        <v>35</v>
      </c>
      <c r="C236" s="22">
        <v>4760000</v>
      </c>
      <c r="D236" s="22">
        <v>4760000</v>
      </c>
      <c r="E236" s="22">
        <v>3753307</v>
      </c>
      <c r="F236" s="54">
        <f t="shared" si="20"/>
        <v>78.85098739495798</v>
      </c>
    </row>
    <row r="237" spans="1:6" ht="12.75">
      <c r="A237" s="46"/>
      <c r="B237" s="32"/>
      <c r="C237" s="22"/>
      <c r="D237" s="22"/>
      <c r="E237" s="22"/>
      <c r="F237" s="22"/>
    </row>
    <row r="238" spans="1:6" ht="12.75">
      <c r="A238" s="49">
        <v>85219</v>
      </c>
      <c r="B238" s="12" t="s">
        <v>99</v>
      </c>
      <c r="C238" s="23">
        <f>SUM(C239,C242)</f>
        <v>896950</v>
      </c>
      <c r="D238" s="23">
        <f>SUM(D239,D242)</f>
        <v>916950</v>
      </c>
      <c r="E238" s="23">
        <f>SUM(E239,E242)</f>
        <v>916950</v>
      </c>
      <c r="F238" s="56">
        <f t="shared" si="20"/>
        <v>100</v>
      </c>
    </row>
    <row r="239" spans="1:6" ht="12.75">
      <c r="A239" s="46"/>
      <c r="B239" t="s">
        <v>36</v>
      </c>
      <c r="C239" s="22">
        <f>SUM(C240:C241)</f>
        <v>879350</v>
      </c>
      <c r="D239" s="22">
        <f>SUM(D240:D241)</f>
        <v>899350</v>
      </c>
      <c r="E239" s="22">
        <f>SUM(E240:E241)</f>
        <v>899350</v>
      </c>
      <c r="F239" s="55">
        <f t="shared" si="20"/>
        <v>100</v>
      </c>
    </row>
    <row r="240" spans="1:6" ht="12.75">
      <c r="A240" s="46"/>
      <c r="B240" t="s">
        <v>21</v>
      </c>
      <c r="C240" s="22">
        <v>703250</v>
      </c>
      <c r="D240" s="22">
        <v>780906</v>
      </c>
      <c r="E240" s="22">
        <v>780906</v>
      </c>
      <c r="F240" s="54">
        <f t="shared" si="20"/>
        <v>100</v>
      </c>
    </row>
    <row r="241" spans="1:6" ht="12.75">
      <c r="A241" s="46"/>
      <c r="B241" t="s">
        <v>28</v>
      </c>
      <c r="C241" s="22">
        <v>176100</v>
      </c>
      <c r="D241" s="22">
        <v>118444</v>
      </c>
      <c r="E241" s="22">
        <v>118444</v>
      </c>
      <c r="F241" s="54">
        <f t="shared" si="20"/>
        <v>100</v>
      </c>
    </row>
    <row r="242" spans="1:6" ht="12.75">
      <c r="A242" s="46"/>
      <c r="B242" t="s">
        <v>16</v>
      </c>
      <c r="C242" s="22">
        <v>17600</v>
      </c>
      <c r="D242" s="22">
        <v>17600</v>
      </c>
      <c r="E242" s="22">
        <v>17600</v>
      </c>
      <c r="F242" s="54">
        <f t="shared" si="20"/>
        <v>100</v>
      </c>
    </row>
    <row r="243" spans="1:6" ht="12.75">
      <c r="A243" s="46"/>
      <c r="C243" s="22"/>
      <c r="D243" s="22"/>
      <c r="E243" s="22"/>
      <c r="F243" s="54"/>
    </row>
    <row r="244" spans="1:6" ht="38.25">
      <c r="A244" s="52">
        <v>85220</v>
      </c>
      <c r="B244" s="28" t="s">
        <v>100</v>
      </c>
      <c r="C244" s="23">
        <f>SUM(C245,C248)</f>
        <v>0</v>
      </c>
      <c r="D244" s="23">
        <f>SUM(D245,D248)</f>
        <v>220000</v>
      </c>
      <c r="E244" s="23">
        <f>SUM(E245,E248)</f>
        <v>60000</v>
      </c>
      <c r="F244" s="56">
        <f t="shared" si="20"/>
        <v>27.27272727272727</v>
      </c>
    </row>
    <row r="245" spans="1:6" ht="12.75">
      <c r="A245" s="90"/>
      <c r="B245" s="36" t="s">
        <v>9</v>
      </c>
      <c r="C245" s="22">
        <f>SUM(C246:C247)</f>
        <v>0</v>
      </c>
      <c r="D245" s="22">
        <f>SUM(D246:D247)</f>
        <v>60000</v>
      </c>
      <c r="E245" s="22">
        <f>SUM(E246:E247)</f>
        <v>60000</v>
      </c>
      <c r="F245" s="54">
        <f t="shared" si="20"/>
        <v>100</v>
      </c>
    </row>
    <row r="246" spans="1:6" ht="12.75">
      <c r="A246" s="90"/>
      <c r="B246" t="s">
        <v>21</v>
      </c>
      <c r="C246" s="22">
        <v>0</v>
      </c>
      <c r="D246" s="22">
        <v>55150</v>
      </c>
      <c r="E246" s="22">
        <v>55150</v>
      </c>
      <c r="F246" s="54">
        <f t="shared" si="20"/>
        <v>100</v>
      </c>
    </row>
    <row r="247" spans="1:6" ht="12.75">
      <c r="A247" s="90"/>
      <c r="B247" t="s">
        <v>28</v>
      </c>
      <c r="C247" s="22">
        <v>0</v>
      </c>
      <c r="D247" s="22">
        <v>4850</v>
      </c>
      <c r="E247" s="22">
        <v>4850</v>
      </c>
      <c r="F247" s="54">
        <f t="shared" si="20"/>
        <v>100</v>
      </c>
    </row>
    <row r="248" spans="1:6" ht="12.75">
      <c r="A248" s="46"/>
      <c r="B248" t="s">
        <v>16</v>
      </c>
      <c r="C248" s="22">
        <v>0</v>
      </c>
      <c r="D248" s="22">
        <v>160000</v>
      </c>
      <c r="E248" s="22">
        <v>0</v>
      </c>
      <c r="F248" s="54">
        <f t="shared" si="20"/>
        <v>0</v>
      </c>
    </row>
    <row r="249" spans="1:6" ht="12.75">
      <c r="A249" s="46"/>
      <c r="C249" s="22"/>
      <c r="D249" s="22"/>
      <c r="E249" s="22"/>
      <c r="F249" s="22"/>
    </row>
    <row r="250" spans="1:6" ht="12.75">
      <c r="A250" s="49">
        <v>85228</v>
      </c>
      <c r="B250" s="12" t="s">
        <v>101</v>
      </c>
      <c r="C250" s="23">
        <f aca="true" t="shared" si="24" ref="C250:E251">SUM(C251)</f>
        <v>185000</v>
      </c>
      <c r="D250" s="23">
        <f t="shared" si="24"/>
        <v>195200</v>
      </c>
      <c r="E250" s="23">
        <f t="shared" si="24"/>
        <v>195200</v>
      </c>
      <c r="F250" s="56">
        <f t="shared" si="20"/>
        <v>100</v>
      </c>
    </row>
    <row r="251" spans="1:6" ht="12.75">
      <c r="A251" s="46"/>
      <c r="B251" t="s">
        <v>9</v>
      </c>
      <c r="C251" s="22">
        <f t="shared" si="24"/>
        <v>185000</v>
      </c>
      <c r="D251" s="22">
        <f t="shared" si="24"/>
        <v>195200</v>
      </c>
      <c r="E251" s="22">
        <f t="shared" si="24"/>
        <v>195200</v>
      </c>
      <c r="F251" s="55">
        <f t="shared" si="20"/>
        <v>100</v>
      </c>
    </row>
    <row r="252" spans="1:6" ht="12.75">
      <c r="A252" s="46"/>
      <c r="B252" t="s">
        <v>35</v>
      </c>
      <c r="C252" s="22">
        <v>185000</v>
      </c>
      <c r="D252" s="22">
        <v>195200</v>
      </c>
      <c r="E252" s="22">
        <v>195200</v>
      </c>
      <c r="F252" s="54">
        <f>(E252/D252)*100</f>
        <v>100</v>
      </c>
    </row>
    <row r="253" spans="1:6" ht="12.75">
      <c r="A253" s="46"/>
      <c r="C253" s="22"/>
      <c r="D253" s="22"/>
      <c r="E253" s="22"/>
      <c r="F253" s="22"/>
    </row>
    <row r="254" spans="1:6" ht="12.75">
      <c r="A254" s="49">
        <v>85295</v>
      </c>
      <c r="B254" s="12" t="s">
        <v>8</v>
      </c>
      <c r="C254" s="23">
        <f aca="true" t="shared" si="25" ref="C254:E255">SUM(C255)</f>
        <v>20000</v>
      </c>
      <c r="D254" s="23">
        <f t="shared" si="25"/>
        <v>202000</v>
      </c>
      <c r="E254" s="23">
        <f t="shared" si="25"/>
        <v>200356</v>
      </c>
      <c r="F254" s="56">
        <f t="shared" si="20"/>
        <v>99.18613861386139</v>
      </c>
    </row>
    <row r="255" spans="1:6" ht="12.75">
      <c r="A255" s="46"/>
      <c r="B255" t="s">
        <v>9</v>
      </c>
      <c r="C255" s="22">
        <f t="shared" si="25"/>
        <v>20000</v>
      </c>
      <c r="D255" s="22">
        <f t="shared" si="25"/>
        <v>202000</v>
      </c>
      <c r="E255" s="22">
        <f t="shared" si="25"/>
        <v>200356</v>
      </c>
      <c r="F255" s="55">
        <f t="shared" si="20"/>
        <v>99.18613861386139</v>
      </c>
    </row>
    <row r="256" spans="1:6" ht="12.75">
      <c r="A256" s="46"/>
      <c r="B256" t="s">
        <v>35</v>
      </c>
      <c r="C256" s="22">
        <v>20000</v>
      </c>
      <c r="D256" s="22">
        <v>202000</v>
      </c>
      <c r="E256" s="22">
        <v>200356</v>
      </c>
      <c r="F256" s="54">
        <f>(E256/D256)*100</f>
        <v>99.18613861386139</v>
      </c>
    </row>
    <row r="257" spans="1:6" ht="13.5" thickBot="1">
      <c r="A257" s="26"/>
      <c r="B257" s="10"/>
      <c r="C257" s="24"/>
      <c r="D257" s="24"/>
      <c r="E257" s="24"/>
      <c r="F257" s="24"/>
    </row>
    <row r="258" spans="1:6" ht="13.5" thickTop="1">
      <c r="A258" s="46"/>
      <c r="C258" s="22"/>
      <c r="D258" s="22"/>
      <c r="E258" s="22"/>
      <c r="F258" s="22"/>
    </row>
    <row r="259" spans="1:6" ht="13.5" thickBot="1">
      <c r="A259" s="47">
        <v>853</v>
      </c>
      <c r="B259" s="9" t="s">
        <v>48</v>
      </c>
      <c r="C259" s="20">
        <f>SUM(C260,C264)</f>
        <v>577400</v>
      </c>
      <c r="D259" s="20">
        <f>SUM(D260,D264)</f>
        <v>782720</v>
      </c>
      <c r="E259" s="20">
        <f>SUM(E260,E264)</f>
        <v>645862</v>
      </c>
      <c r="F259" s="58">
        <f aca="true" t="shared" si="26" ref="F259:F264">(E259/D259)*100</f>
        <v>82.51507563368764</v>
      </c>
    </row>
    <row r="260" spans="1:6" ht="13.5" thickTop="1">
      <c r="A260" s="49">
        <v>85305</v>
      </c>
      <c r="B260" s="12" t="s">
        <v>102</v>
      </c>
      <c r="C260" s="23">
        <f>SUM(C261)</f>
        <v>577400</v>
      </c>
      <c r="D260" s="23">
        <f>SUM(D261)</f>
        <v>582720</v>
      </c>
      <c r="E260" s="23">
        <f>SUM(E261)</f>
        <v>535619</v>
      </c>
      <c r="F260" s="55">
        <f t="shared" si="26"/>
        <v>91.91704420647996</v>
      </c>
    </row>
    <row r="261" spans="1:6" ht="12.75">
      <c r="A261" s="46"/>
      <c r="B261" t="s">
        <v>9</v>
      </c>
      <c r="C261" s="22">
        <f>SUM(C262:C263)</f>
        <v>577400</v>
      </c>
      <c r="D261" s="22">
        <f>SUM(D262:D263)</f>
        <v>582720</v>
      </c>
      <c r="E261" s="22">
        <f>SUM(E262:E263)</f>
        <v>535619</v>
      </c>
      <c r="F261" s="55">
        <f t="shared" si="26"/>
        <v>91.91704420647996</v>
      </c>
    </row>
    <row r="262" spans="1:6" ht="12.75">
      <c r="A262" s="46"/>
      <c r="B262" t="s">
        <v>21</v>
      </c>
      <c r="C262" s="22">
        <v>455900</v>
      </c>
      <c r="D262" s="22">
        <v>463595</v>
      </c>
      <c r="E262" s="22">
        <v>463595</v>
      </c>
      <c r="F262" s="54">
        <f t="shared" si="26"/>
        <v>100</v>
      </c>
    </row>
    <row r="263" spans="1:6" ht="12.75">
      <c r="A263" s="46"/>
      <c r="B263" t="s">
        <v>22</v>
      </c>
      <c r="C263" s="22">
        <v>121500</v>
      </c>
      <c r="D263" s="22">
        <v>119125</v>
      </c>
      <c r="E263" s="22">
        <v>72024</v>
      </c>
      <c r="F263" s="54">
        <f t="shared" si="26"/>
        <v>60.46086044071354</v>
      </c>
    </row>
    <row r="264" spans="1:6" ht="12.75">
      <c r="A264" s="46"/>
      <c r="B264" t="s">
        <v>16</v>
      </c>
      <c r="C264" s="22">
        <v>0</v>
      </c>
      <c r="D264" s="22">
        <v>200000</v>
      </c>
      <c r="E264" s="22">
        <v>110243</v>
      </c>
      <c r="F264" s="54">
        <f t="shared" si="26"/>
        <v>55.1215</v>
      </c>
    </row>
    <row r="265" spans="1:6" ht="13.5" thickBot="1">
      <c r="A265" s="26"/>
      <c r="B265" s="10"/>
      <c r="C265" s="24"/>
      <c r="D265" s="24"/>
      <c r="E265" s="24"/>
      <c r="F265" s="24"/>
    </row>
    <row r="266" spans="1:6" ht="13.5" thickTop="1">
      <c r="A266" s="25"/>
      <c r="B266" s="37"/>
      <c r="C266" s="19"/>
      <c r="D266" s="19"/>
      <c r="E266" s="19"/>
      <c r="F266" s="19"/>
    </row>
    <row r="267" spans="1:6" ht="13.5" thickBot="1">
      <c r="A267" s="47">
        <v>854</v>
      </c>
      <c r="B267" s="9" t="s">
        <v>37</v>
      </c>
      <c r="C267" s="20">
        <f>SUM(C268,C273,C278)</f>
        <v>399431</v>
      </c>
      <c r="D267" s="20">
        <f>SUM(D268,D273,D278)</f>
        <v>646844</v>
      </c>
      <c r="E267" s="20">
        <f>SUM(E268,E273,E278)</f>
        <v>541323</v>
      </c>
      <c r="F267" s="58">
        <f>(E267/D267)*100</f>
        <v>83.68679310622036</v>
      </c>
    </row>
    <row r="268" spans="1:6" ht="13.5" thickTop="1">
      <c r="A268" s="48">
        <v>85401</v>
      </c>
      <c r="B268" s="11" t="s">
        <v>103</v>
      </c>
      <c r="C268" s="21">
        <f>SUM(C269)</f>
        <v>399431</v>
      </c>
      <c r="D268" s="21">
        <f>SUM(D269)</f>
        <v>400192</v>
      </c>
      <c r="E268" s="21">
        <f>SUM(E269)</f>
        <v>400190</v>
      </c>
      <c r="F268" s="55">
        <f>(E268/D268)*100</f>
        <v>99.99950023988485</v>
      </c>
    </row>
    <row r="269" spans="1:6" ht="12.75">
      <c r="A269" s="46"/>
      <c r="B269" t="s">
        <v>36</v>
      </c>
      <c r="C269" s="22">
        <f>SUM(C270:C271)</f>
        <v>399431</v>
      </c>
      <c r="D269" s="22">
        <f>SUM(D270:D271)</f>
        <v>400192</v>
      </c>
      <c r="E269" s="22">
        <f>SUM(E270:E271)</f>
        <v>400190</v>
      </c>
      <c r="F269" s="55">
        <f>(E269/D269)*100</f>
        <v>99.99950023988485</v>
      </c>
    </row>
    <row r="270" spans="1:6" ht="12.75">
      <c r="A270" s="46"/>
      <c r="B270" t="s">
        <v>21</v>
      </c>
      <c r="C270" s="22">
        <v>369338</v>
      </c>
      <c r="D270" s="22">
        <v>367410</v>
      </c>
      <c r="E270" s="22">
        <v>367408</v>
      </c>
      <c r="F270" s="54">
        <f>(E270/D270)*100</f>
        <v>99.99945564900247</v>
      </c>
    </row>
    <row r="271" spans="1:6" ht="12.75">
      <c r="A271" s="46"/>
      <c r="B271" t="s">
        <v>22</v>
      </c>
      <c r="C271" s="22">
        <v>30093</v>
      </c>
      <c r="D271" s="22">
        <v>32782</v>
      </c>
      <c r="E271" s="22">
        <v>32782</v>
      </c>
      <c r="F271" s="54">
        <f>(E271/D271)*100</f>
        <v>100</v>
      </c>
    </row>
    <row r="272" spans="1:6" ht="12.75">
      <c r="A272" s="46"/>
      <c r="C272" s="22"/>
      <c r="D272" s="22"/>
      <c r="E272" s="22"/>
      <c r="F272" s="54"/>
    </row>
    <row r="273" spans="1:6" ht="25.5">
      <c r="A273" s="52">
        <v>85412</v>
      </c>
      <c r="B273" s="28" t="s">
        <v>104</v>
      </c>
      <c r="C273" s="23">
        <f aca="true" t="shared" si="27" ref="C273:E274">SUM(C274)</f>
        <v>0</v>
      </c>
      <c r="D273" s="23">
        <f t="shared" si="27"/>
        <v>8000</v>
      </c>
      <c r="E273" s="23">
        <f t="shared" si="27"/>
        <v>7869</v>
      </c>
      <c r="F273" s="56">
        <f>(E273/D273)*100</f>
        <v>98.3625</v>
      </c>
    </row>
    <row r="274" spans="1:6" ht="12.75">
      <c r="A274" s="46"/>
      <c r="B274" t="s">
        <v>9</v>
      </c>
      <c r="C274" s="22">
        <f t="shared" si="27"/>
        <v>0</v>
      </c>
      <c r="D274" s="22">
        <f t="shared" si="27"/>
        <v>8000</v>
      </c>
      <c r="E274" s="22">
        <f t="shared" si="27"/>
        <v>7869</v>
      </c>
      <c r="F274" s="54">
        <f>(E274/D274)*100</f>
        <v>98.3625</v>
      </c>
    </row>
    <row r="275" spans="1:6" ht="12.75">
      <c r="A275" s="46"/>
      <c r="B275" t="s">
        <v>13</v>
      </c>
      <c r="C275" s="22">
        <v>0</v>
      </c>
      <c r="D275" s="22">
        <v>8000</v>
      </c>
      <c r="E275" s="22">
        <v>7869</v>
      </c>
      <c r="F275" s="54">
        <f>(E275/D275)*100</f>
        <v>98.3625</v>
      </c>
    </row>
    <row r="276" spans="1:6" ht="12.75">
      <c r="A276" s="49"/>
      <c r="B276" s="12"/>
      <c r="C276" s="23"/>
      <c r="D276" s="23"/>
      <c r="E276" s="23"/>
      <c r="F276" s="56"/>
    </row>
    <row r="277" spans="1:6" ht="12.75">
      <c r="A277" s="92"/>
      <c r="B277" s="95"/>
      <c r="C277" s="94"/>
      <c r="D277" s="94"/>
      <c r="E277" s="94"/>
      <c r="F277" s="55"/>
    </row>
    <row r="278" spans="1:6" ht="12.75">
      <c r="A278" s="49">
        <v>85415</v>
      </c>
      <c r="B278" s="12" t="s">
        <v>105</v>
      </c>
      <c r="C278" s="23">
        <f aca="true" t="shared" si="28" ref="C278:E279">SUM(C279)</f>
        <v>0</v>
      </c>
      <c r="D278" s="23">
        <f t="shared" si="28"/>
        <v>238652</v>
      </c>
      <c r="E278" s="23">
        <f t="shared" si="28"/>
        <v>133264</v>
      </c>
      <c r="F278" s="56">
        <f>(E278/D278)*100</f>
        <v>55.840303035382064</v>
      </c>
    </row>
    <row r="279" spans="1:6" ht="12.75">
      <c r="A279" s="46"/>
      <c r="B279" s="59" t="s">
        <v>9</v>
      </c>
      <c r="C279" s="22">
        <f t="shared" si="28"/>
        <v>0</v>
      </c>
      <c r="D279" s="22">
        <f t="shared" si="28"/>
        <v>238652</v>
      </c>
      <c r="E279" s="22">
        <f t="shared" si="28"/>
        <v>133264</v>
      </c>
      <c r="F279" s="54">
        <f>(E279/D279)*100</f>
        <v>55.840303035382064</v>
      </c>
    </row>
    <row r="280" spans="1:6" ht="12.75">
      <c r="A280" s="46"/>
      <c r="B280" s="59" t="s">
        <v>35</v>
      </c>
      <c r="C280" s="22">
        <v>0</v>
      </c>
      <c r="D280" s="22">
        <v>238652</v>
      </c>
      <c r="E280" s="22">
        <v>133264</v>
      </c>
      <c r="F280" s="54">
        <f>(E280/D280)*100</f>
        <v>55.840303035382064</v>
      </c>
    </row>
    <row r="281" spans="1:6" ht="12.75">
      <c r="A281" s="46"/>
      <c r="C281" s="22"/>
      <c r="D281" s="22"/>
      <c r="E281" s="22"/>
      <c r="F281" s="22"/>
    </row>
    <row r="282" spans="1:6" ht="13.5" thickBot="1">
      <c r="A282" s="47">
        <v>900</v>
      </c>
      <c r="B282" s="9" t="s">
        <v>38</v>
      </c>
      <c r="C282" s="20">
        <f>SUM(C283,C288,C292,C299,C304,C309)</f>
        <v>3088975</v>
      </c>
      <c r="D282" s="20">
        <f>SUM(D283,D288,D292,D299,D304,D309)</f>
        <v>14614654</v>
      </c>
      <c r="E282" s="20">
        <f>SUM(E283,E288,E292,E299,E304,E309)</f>
        <v>6144868</v>
      </c>
      <c r="F282" s="58">
        <f>(E282/D282)*100</f>
        <v>42.04593553839865</v>
      </c>
    </row>
    <row r="283" spans="1:6" ht="13.5" thickTop="1">
      <c r="A283" s="48">
        <v>90001</v>
      </c>
      <c r="B283" s="11" t="s">
        <v>106</v>
      </c>
      <c r="C283" s="21">
        <f>SUM(C284,C286)</f>
        <v>163000</v>
      </c>
      <c r="D283" s="21">
        <f>SUM(D284,D286)</f>
        <v>11044800</v>
      </c>
      <c r="E283" s="21">
        <f>SUM(E284,E286)</f>
        <v>3353528</v>
      </c>
      <c r="F283" s="55">
        <f aca="true" t="shared" si="29" ref="F283:F290">(E283/D283)*100</f>
        <v>30.362958134144574</v>
      </c>
    </row>
    <row r="284" spans="1:6" ht="12.75">
      <c r="A284" s="46"/>
      <c r="B284" t="s">
        <v>9</v>
      </c>
      <c r="C284" s="22">
        <f>SUM(C285)</f>
        <v>163000</v>
      </c>
      <c r="D284" s="22">
        <f>SUM(D285)</f>
        <v>133000</v>
      </c>
      <c r="E284" s="22">
        <f>SUM(E285)</f>
        <v>79878</v>
      </c>
      <c r="F284" s="55">
        <f t="shared" si="29"/>
        <v>60.05864661654135</v>
      </c>
    </row>
    <row r="285" spans="1:6" ht="12.75">
      <c r="A285" s="46"/>
      <c r="B285" t="s">
        <v>13</v>
      </c>
      <c r="C285" s="22">
        <v>163000</v>
      </c>
      <c r="D285" s="22">
        <v>133000</v>
      </c>
      <c r="E285" s="22">
        <v>79878</v>
      </c>
      <c r="F285" s="54">
        <f>(E285/D285)*100</f>
        <v>60.05864661654135</v>
      </c>
    </row>
    <row r="286" spans="1:6" ht="12.75">
      <c r="A286" s="46"/>
      <c r="B286" t="s">
        <v>16</v>
      </c>
      <c r="C286" s="22">
        <v>0</v>
      </c>
      <c r="D286" s="22">
        <v>10911800</v>
      </c>
      <c r="E286" s="22">
        <v>3273650</v>
      </c>
      <c r="F286" s="54">
        <f>(E286/D286)*100</f>
        <v>30.001008082992726</v>
      </c>
    </row>
    <row r="287" spans="1:6" ht="12.75">
      <c r="A287" s="46"/>
      <c r="C287" s="22"/>
      <c r="D287" s="22"/>
      <c r="E287" s="22"/>
      <c r="F287" s="22"/>
    </row>
    <row r="288" spans="1:6" ht="12.75">
      <c r="A288" s="49">
        <v>90002</v>
      </c>
      <c r="B288" s="12" t="s">
        <v>107</v>
      </c>
      <c r="C288" s="23">
        <f aca="true" t="shared" si="30" ref="C288:E289">SUM(C289)</f>
        <v>116400</v>
      </c>
      <c r="D288" s="23">
        <f t="shared" si="30"/>
        <v>131504</v>
      </c>
      <c r="E288" s="23">
        <f t="shared" si="30"/>
        <v>131254</v>
      </c>
      <c r="F288" s="56">
        <f t="shared" si="29"/>
        <v>99.80989171432047</v>
      </c>
    </row>
    <row r="289" spans="1:6" ht="12.75">
      <c r="A289" s="46"/>
      <c r="B289" t="s">
        <v>9</v>
      </c>
      <c r="C289" s="22">
        <f t="shared" si="30"/>
        <v>116400</v>
      </c>
      <c r="D289" s="22">
        <f t="shared" si="30"/>
        <v>131504</v>
      </c>
      <c r="E289" s="22">
        <f t="shared" si="30"/>
        <v>131254</v>
      </c>
      <c r="F289" s="54">
        <f t="shared" si="29"/>
        <v>99.80989171432047</v>
      </c>
    </row>
    <row r="290" spans="1:6" ht="12.75">
      <c r="A290" s="46"/>
      <c r="B290" t="s">
        <v>13</v>
      </c>
      <c r="C290" s="22">
        <v>116400</v>
      </c>
      <c r="D290" s="22">
        <v>131504</v>
      </c>
      <c r="E290" s="22">
        <v>131254</v>
      </c>
      <c r="F290" s="54">
        <f t="shared" si="29"/>
        <v>99.80989171432047</v>
      </c>
    </row>
    <row r="291" spans="1:6" ht="12.75">
      <c r="A291" s="46"/>
      <c r="C291" s="22"/>
      <c r="D291" s="22"/>
      <c r="E291" s="22"/>
      <c r="F291" s="22"/>
    </row>
    <row r="292" spans="1:6" ht="12.75">
      <c r="A292" s="49">
        <v>90003</v>
      </c>
      <c r="B292" s="12" t="s">
        <v>108</v>
      </c>
      <c r="C292" s="23">
        <f>SUM(C293,C297)</f>
        <v>1003000</v>
      </c>
      <c r="D292" s="23">
        <f>SUM(D293,D297)</f>
        <v>1144200</v>
      </c>
      <c r="E292" s="23">
        <f>SUM(E293,E297)</f>
        <v>964064</v>
      </c>
      <c r="F292" s="56">
        <f aca="true" t="shared" si="31" ref="F292:F313">(E292/D292)*100</f>
        <v>84.2565984967663</v>
      </c>
    </row>
    <row r="293" spans="1:6" ht="12.75">
      <c r="A293" s="46"/>
      <c r="B293" t="s">
        <v>9</v>
      </c>
      <c r="C293" s="22">
        <f>SUM(C294:C296)</f>
        <v>903000</v>
      </c>
      <c r="D293" s="22">
        <f>SUM(D294:D296)</f>
        <v>1144200</v>
      </c>
      <c r="E293" s="22">
        <f>SUM(E294:E296)</f>
        <v>964064</v>
      </c>
      <c r="F293" s="55">
        <f t="shared" si="31"/>
        <v>84.2565984967663</v>
      </c>
    </row>
    <row r="294" spans="1:6" ht="12.75">
      <c r="A294" s="46"/>
      <c r="B294" t="s">
        <v>13</v>
      </c>
      <c r="C294" s="22">
        <v>903000</v>
      </c>
      <c r="D294" s="22">
        <v>899100</v>
      </c>
      <c r="E294" s="22">
        <v>734948</v>
      </c>
      <c r="F294" s="54">
        <f t="shared" si="31"/>
        <v>81.7426315204093</v>
      </c>
    </row>
    <row r="295" spans="1:6" ht="12.75">
      <c r="A295" s="46"/>
      <c r="B295" t="s">
        <v>67</v>
      </c>
      <c r="C295" s="22">
        <v>0</v>
      </c>
      <c r="D295" s="22">
        <v>3900</v>
      </c>
      <c r="E295" s="22">
        <v>3900</v>
      </c>
      <c r="F295" s="54">
        <f t="shared" si="31"/>
        <v>100</v>
      </c>
    </row>
    <row r="296" spans="1:6" ht="12.75">
      <c r="A296" s="46"/>
      <c r="B296" t="s">
        <v>57</v>
      </c>
      <c r="C296" s="22">
        <v>0</v>
      </c>
      <c r="D296" s="22">
        <v>241200</v>
      </c>
      <c r="E296" s="22">
        <v>225216</v>
      </c>
      <c r="F296" s="54">
        <f t="shared" si="31"/>
        <v>93.3731343283582</v>
      </c>
    </row>
    <row r="297" spans="1:6" ht="12.75">
      <c r="A297" s="46"/>
      <c r="B297" t="s">
        <v>16</v>
      </c>
      <c r="C297" s="22">
        <v>100000</v>
      </c>
      <c r="D297" s="22">
        <v>0</v>
      </c>
      <c r="E297" s="22">
        <v>0</v>
      </c>
      <c r="F297" s="88">
        <v>0</v>
      </c>
    </row>
    <row r="298" spans="1:6" ht="12.75">
      <c r="A298" s="49"/>
      <c r="B298" s="12"/>
      <c r="C298" s="23"/>
      <c r="D298" s="23"/>
      <c r="E298" s="23"/>
      <c r="F298" s="23"/>
    </row>
    <row r="299" spans="1:6" ht="12.75">
      <c r="A299" s="72">
        <v>90004</v>
      </c>
      <c r="B299" s="73" t="s">
        <v>109</v>
      </c>
      <c r="C299" s="74">
        <f>SUM(C300,C302)</f>
        <v>515875</v>
      </c>
      <c r="D299" s="74">
        <f>SUM(D300,D302)</f>
        <v>968450</v>
      </c>
      <c r="E299" s="74">
        <f>SUM(E300,E302)</f>
        <v>439252</v>
      </c>
      <c r="F299" s="75">
        <f t="shared" si="31"/>
        <v>45.356187722649594</v>
      </c>
    </row>
    <row r="300" spans="1:6" ht="12.75">
      <c r="A300" s="46"/>
      <c r="B300" t="s">
        <v>9</v>
      </c>
      <c r="C300" s="22">
        <f>SUM(C301)</f>
        <v>515875</v>
      </c>
      <c r="D300" s="22">
        <f>SUM(D301)</f>
        <v>530350</v>
      </c>
      <c r="E300" s="22">
        <f>SUM(E301)</f>
        <v>415828</v>
      </c>
      <c r="F300" s="55">
        <f t="shared" si="31"/>
        <v>78.40633543886113</v>
      </c>
    </row>
    <row r="301" spans="1:6" ht="12.75">
      <c r="A301" s="46"/>
      <c r="B301" t="s">
        <v>13</v>
      </c>
      <c r="C301" s="22">
        <v>515875</v>
      </c>
      <c r="D301" s="22">
        <v>530350</v>
      </c>
      <c r="E301" s="22">
        <v>415828</v>
      </c>
      <c r="F301" s="54">
        <f t="shared" si="31"/>
        <v>78.40633543886113</v>
      </c>
    </row>
    <row r="302" spans="1:6" ht="12.75">
      <c r="A302" s="46"/>
      <c r="B302" t="s">
        <v>16</v>
      </c>
      <c r="C302" s="22">
        <v>0</v>
      </c>
      <c r="D302" s="22">
        <v>438100</v>
      </c>
      <c r="E302" s="22">
        <v>23424</v>
      </c>
      <c r="F302" s="54">
        <f t="shared" si="31"/>
        <v>5.346724492125086</v>
      </c>
    </row>
    <row r="303" spans="1:6" ht="12.75">
      <c r="A303" s="46"/>
      <c r="B303" s="32"/>
      <c r="C303" s="22"/>
      <c r="D303" s="22"/>
      <c r="E303" s="22"/>
      <c r="F303" s="22"/>
    </row>
    <row r="304" spans="1:6" ht="12.75">
      <c r="A304" s="49">
        <v>90015</v>
      </c>
      <c r="B304" s="12" t="s">
        <v>110</v>
      </c>
      <c r="C304" s="23">
        <f>SUM(C305,C307)</f>
        <v>1065000</v>
      </c>
      <c r="D304" s="23">
        <f>SUM(D305,D307)</f>
        <v>1053000</v>
      </c>
      <c r="E304" s="23">
        <f>SUM(E305,E307)</f>
        <v>1000492</v>
      </c>
      <c r="F304" s="56">
        <f t="shared" si="31"/>
        <v>95.01348528015194</v>
      </c>
    </row>
    <row r="305" spans="1:6" ht="12.75">
      <c r="A305" s="46"/>
      <c r="B305" t="s">
        <v>9</v>
      </c>
      <c r="C305" s="22">
        <f>SUM(C306)</f>
        <v>805000</v>
      </c>
      <c r="D305" s="22">
        <f>SUM(D306)</f>
        <v>793000</v>
      </c>
      <c r="E305" s="22">
        <f>SUM(E306)</f>
        <v>743651</v>
      </c>
      <c r="F305" s="55">
        <f t="shared" si="31"/>
        <v>93.77692307692308</v>
      </c>
    </row>
    <row r="306" spans="1:6" ht="12.75">
      <c r="A306" s="46"/>
      <c r="B306" t="s">
        <v>13</v>
      </c>
      <c r="C306" s="22">
        <v>805000</v>
      </c>
      <c r="D306" s="22">
        <v>793000</v>
      </c>
      <c r="E306" s="22">
        <v>743651</v>
      </c>
      <c r="F306" s="54">
        <f t="shared" si="31"/>
        <v>93.77692307692308</v>
      </c>
    </row>
    <row r="307" spans="1:6" ht="12.75">
      <c r="A307" s="46"/>
      <c r="B307" t="s">
        <v>16</v>
      </c>
      <c r="C307" s="22">
        <v>260000</v>
      </c>
      <c r="D307" s="22">
        <v>260000</v>
      </c>
      <c r="E307" s="22">
        <v>256841</v>
      </c>
      <c r="F307" s="54">
        <f t="shared" si="31"/>
        <v>98.785</v>
      </c>
    </row>
    <row r="308" spans="1:6" ht="12.75">
      <c r="A308" s="46"/>
      <c r="C308" s="22"/>
      <c r="D308" s="22"/>
      <c r="E308" s="22"/>
      <c r="F308" s="22"/>
    </row>
    <row r="309" spans="1:6" ht="12.75">
      <c r="A309" s="49">
        <v>90095</v>
      </c>
      <c r="B309" s="12" t="s">
        <v>8</v>
      </c>
      <c r="C309" s="23">
        <f>SUM(C310,C313)</f>
        <v>225700</v>
      </c>
      <c r="D309" s="23">
        <f>SUM(D310,D313)</f>
        <v>272700</v>
      </c>
      <c r="E309" s="23">
        <f>SUM(E310,E313)</f>
        <v>256278</v>
      </c>
      <c r="F309" s="56">
        <f t="shared" si="31"/>
        <v>93.97799779977998</v>
      </c>
    </row>
    <row r="310" spans="1:6" ht="12.75">
      <c r="A310" s="46"/>
      <c r="B310" t="s">
        <v>9</v>
      </c>
      <c r="C310" s="22">
        <f>SUM(C311:C312)</f>
        <v>65700</v>
      </c>
      <c r="D310" s="22">
        <f>SUM(D311:D312)</f>
        <v>112700</v>
      </c>
      <c r="E310" s="22">
        <f>SUM(E311:E312)</f>
        <v>100284</v>
      </c>
      <c r="F310" s="55">
        <f t="shared" si="31"/>
        <v>88.98314108251996</v>
      </c>
    </row>
    <row r="311" spans="1:6" ht="12.75">
      <c r="A311" s="46"/>
      <c r="B311" t="s">
        <v>13</v>
      </c>
      <c r="C311" s="22">
        <v>40700</v>
      </c>
      <c r="D311" s="22">
        <v>112700</v>
      </c>
      <c r="E311" s="22">
        <v>100284</v>
      </c>
      <c r="F311" s="54">
        <f t="shared" si="31"/>
        <v>88.98314108251996</v>
      </c>
    </row>
    <row r="312" spans="1:6" ht="12.75">
      <c r="A312" s="46"/>
      <c r="B312" t="s">
        <v>57</v>
      </c>
      <c r="C312" s="22">
        <v>25000</v>
      </c>
      <c r="D312" s="22">
        <v>0</v>
      </c>
      <c r="E312" s="22">
        <v>0</v>
      </c>
      <c r="F312" s="54">
        <v>0</v>
      </c>
    </row>
    <row r="313" spans="1:6" ht="12.75">
      <c r="A313" s="46"/>
      <c r="B313" t="s">
        <v>16</v>
      </c>
      <c r="C313" s="22">
        <v>160000</v>
      </c>
      <c r="D313" s="22">
        <v>160000</v>
      </c>
      <c r="E313" s="22">
        <v>155994</v>
      </c>
      <c r="F313" s="54">
        <f t="shared" si="31"/>
        <v>97.49624999999999</v>
      </c>
    </row>
    <row r="314" spans="1:6" ht="13.5" thickBot="1">
      <c r="A314" s="26"/>
      <c r="B314" s="10"/>
      <c r="C314" s="24"/>
      <c r="D314" s="24"/>
      <c r="E314" s="24"/>
      <c r="F314" s="24"/>
    </row>
    <row r="315" spans="1:6" ht="13.5" thickTop="1">
      <c r="A315" s="25"/>
      <c r="B315" s="37"/>
      <c r="C315" s="19"/>
      <c r="D315" s="19"/>
      <c r="E315" s="19"/>
      <c r="F315" s="19"/>
    </row>
    <row r="316" spans="1:6" ht="13.5" thickBot="1">
      <c r="A316" s="47">
        <v>921</v>
      </c>
      <c r="B316" s="9" t="s">
        <v>39</v>
      </c>
      <c r="C316" s="20">
        <f>SUM(C317,C322,C327,C332)</f>
        <v>1766500</v>
      </c>
      <c r="D316" s="20">
        <f>SUM(D317,D322,D327,D332)</f>
        <v>1960770</v>
      </c>
      <c r="E316" s="20">
        <f>SUM(E317,E322,E327,E332)</f>
        <v>1815203</v>
      </c>
      <c r="F316" s="58">
        <f>(E316/D316)*100</f>
        <v>92.57602880501028</v>
      </c>
    </row>
    <row r="317" spans="1:6" ht="13.5" thickTop="1">
      <c r="A317" s="48">
        <v>92109</v>
      </c>
      <c r="B317" s="11" t="s">
        <v>111</v>
      </c>
      <c r="C317" s="21">
        <f>SUM(C318,C320)</f>
        <v>807000</v>
      </c>
      <c r="D317" s="21">
        <f>SUM(D318,D320)</f>
        <v>862000</v>
      </c>
      <c r="E317" s="21">
        <f>SUM(E318,E320)</f>
        <v>807000</v>
      </c>
      <c r="F317" s="56">
        <f aca="true" t="shared" si="32" ref="F317:F335">(E317/D317)*100</f>
        <v>93.61948955916473</v>
      </c>
    </row>
    <row r="318" spans="1:6" ht="12.75">
      <c r="A318" s="46"/>
      <c r="B318" t="s">
        <v>9</v>
      </c>
      <c r="C318" s="22">
        <f>SUM(C319)</f>
        <v>807000</v>
      </c>
      <c r="D318" s="22">
        <f>SUM(D319)</f>
        <v>807000</v>
      </c>
      <c r="E318" s="22">
        <f>SUM(E319)</f>
        <v>807000</v>
      </c>
      <c r="F318" s="55">
        <f t="shared" si="32"/>
        <v>100</v>
      </c>
    </row>
    <row r="319" spans="1:6" ht="12.75">
      <c r="A319" s="46"/>
      <c r="B319" t="s">
        <v>32</v>
      </c>
      <c r="C319" s="22">
        <v>807000</v>
      </c>
      <c r="D319" s="22">
        <v>807000</v>
      </c>
      <c r="E319" s="22">
        <v>807000</v>
      </c>
      <c r="F319" s="54">
        <f t="shared" si="32"/>
        <v>100</v>
      </c>
    </row>
    <row r="320" spans="1:6" ht="12.75">
      <c r="A320" s="46"/>
      <c r="B320" t="s">
        <v>16</v>
      </c>
      <c r="C320" s="22">
        <v>0</v>
      </c>
      <c r="D320" s="22">
        <v>55000</v>
      </c>
      <c r="E320" s="22">
        <v>0</v>
      </c>
      <c r="F320" s="54">
        <f t="shared" si="32"/>
        <v>0</v>
      </c>
    </row>
    <row r="321" spans="1:6" ht="12.75">
      <c r="A321" s="46"/>
      <c r="C321" s="22"/>
      <c r="D321" s="22"/>
      <c r="E321" s="22"/>
      <c r="F321" s="22"/>
    </row>
    <row r="322" spans="1:6" ht="12.75">
      <c r="A322" s="49">
        <v>92116</v>
      </c>
      <c r="B322" s="12" t="s">
        <v>112</v>
      </c>
      <c r="C322" s="23">
        <f>SUM(C323,C325)</f>
        <v>835500</v>
      </c>
      <c r="D322" s="23">
        <f>SUM(D323,D325)</f>
        <v>905000</v>
      </c>
      <c r="E322" s="23">
        <f>SUM(E323,E325)</f>
        <v>884183</v>
      </c>
      <c r="F322" s="56">
        <f t="shared" si="32"/>
        <v>97.69977900552487</v>
      </c>
    </row>
    <row r="323" spans="1:6" ht="12.75">
      <c r="A323" s="46"/>
      <c r="B323" t="s">
        <v>9</v>
      </c>
      <c r="C323" s="22">
        <f>SUM(C324)</f>
        <v>835500</v>
      </c>
      <c r="D323" s="22">
        <f>SUM(D324)</f>
        <v>870000</v>
      </c>
      <c r="E323" s="22">
        <f>SUM(E324)</f>
        <v>870000</v>
      </c>
      <c r="F323" s="55">
        <f t="shared" si="32"/>
        <v>100</v>
      </c>
    </row>
    <row r="324" spans="1:6" ht="12.75">
      <c r="A324" s="46"/>
      <c r="B324" t="s">
        <v>32</v>
      </c>
      <c r="C324" s="22">
        <v>835500</v>
      </c>
      <c r="D324" s="22">
        <v>870000</v>
      </c>
      <c r="E324" s="22">
        <v>870000</v>
      </c>
      <c r="F324" s="54">
        <f t="shared" si="32"/>
        <v>100</v>
      </c>
    </row>
    <row r="325" spans="1:6" ht="12.75">
      <c r="A325" s="46"/>
      <c r="B325" t="s">
        <v>16</v>
      </c>
      <c r="C325" s="22">
        <v>0</v>
      </c>
      <c r="D325" s="22">
        <v>35000</v>
      </c>
      <c r="E325" s="22">
        <v>14183</v>
      </c>
      <c r="F325" s="54">
        <f t="shared" si="32"/>
        <v>40.52285714285714</v>
      </c>
    </row>
    <row r="326" spans="1:6" ht="12.75">
      <c r="A326" s="46"/>
      <c r="C326" s="22"/>
      <c r="D326" s="22"/>
      <c r="E326" s="22"/>
      <c r="F326" s="22"/>
    </row>
    <row r="327" spans="1:6" ht="12.75">
      <c r="A327" s="49">
        <v>92120</v>
      </c>
      <c r="B327" s="12" t="s">
        <v>113</v>
      </c>
      <c r="C327" s="23">
        <f>SUM(C328,C330)</f>
        <v>25000</v>
      </c>
      <c r="D327" s="23">
        <f>SUM(D328,D330)</f>
        <v>90000</v>
      </c>
      <c r="E327" s="23">
        <f>SUM(E328,E330)</f>
        <v>52678</v>
      </c>
      <c r="F327" s="56">
        <f t="shared" si="32"/>
        <v>58.53111111111111</v>
      </c>
    </row>
    <row r="328" spans="1:6" ht="12.75">
      <c r="A328" s="46"/>
      <c r="B328" s="32" t="s">
        <v>9</v>
      </c>
      <c r="C328" s="22">
        <f>SUM(C329)</f>
        <v>25000</v>
      </c>
      <c r="D328" s="22">
        <f>SUM(D329)</f>
        <v>40000</v>
      </c>
      <c r="E328" s="22">
        <f>SUM(E329)</f>
        <v>39989</v>
      </c>
      <c r="F328" s="55">
        <f t="shared" si="32"/>
        <v>99.9725</v>
      </c>
    </row>
    <row r="329" spans="1:6" ht="12.75">
      <c r="A329" s="46"/>
      <c r="B329" s="32" t="s">
        <v>55</v>
      </c>
      <c r="C329" s="22">
        <v>25000</v>
      </c>
      <c r="D329" s="22">
        <v>40000</v>
      </c>
      <c r="E329" s="22">
        <v>39989</v>
      </c>
      <c r="F329" s="54">
        <f t="shared" si="32"/>
        <v>99.9725</v>
      </c>
    </row>
    <row r="330" spans="1:6" ht="12.75">
      <c r="A330" s="46"/>
      <c r="B330" t="s">
        <v>16</v>
      </c>
      <c r="C330" s="22">
        <v>0</v>
      </c>
      <c r="D330" s="22">
        <v>50000</v>
      </c>
      <c r="E330" s="22">
        <v>12689</v>
      </c>
      <c r="F330" s="54">
        <f t="shared" si="32"/>
        <v>25.378</v>
      </c>
    </row>
    <row r="331" spans="1:6" ht="12.75">
      <c r="A331" s="46"/>
      <c r="C331" s="22"/>
      <c r="D331" s="22"/>
      <c r="E331" s="22"/>
      <c r="F331" s="22"/>
    </row>
    <row r="332" spans="1:6" ht="12.75">
      <c r="A332" s="49">
        <v>92195</v>
      </c>
      <c r="B332" s="12" t="s">
        <v>8</v>
      </c>
      <c r="C332" s="23">
        <f>SUM(C333)</f>
        <v>99000</v>
      </c>
      <c r="D332" s="23">
        <f>SUM(D333)</f>
        <v>103770</v>
      </c>
      <c r="E332" s="23">
        <f>SUM(E333)</f>
        <v>71342</v>
      </c>
      <c r="F332" s="56">
        <f t="shared" si="32"/>
        <v>68.75012045870676</v>
      </c>
    </row>
    <row r="333" spans="1:6" ht="12.75">
      <c r="A333" s="46"/>
      <c r="B333" t="s">
        <v>9</v>
      </c>
      <c r="C333" s="22">
        <f>SUM(C334,C335)</f>
        <v>99000</v>
      </c>
      <c r="D333" s="22">
        <f>SUM(D334,D335)</f>
        <v>103770</v>
      </c>
      <c r="E333" s="22">
        <f>SUM(E334,E335)</f>
        <v>71342</v>
      </c>
      <c r="F333" s="55">
        <f t="shared" si="32"/>
        <v>68.75012045870676</v>
      </c>
    </row>
    <row r="334" spans="1:6" ht="12.75">
      <c r="A334" s="46"/>
      <c r="B334" t="s">
        <v>13</v>
      </c>
      <c r="C334" s="22">
        <v>99000</v>
      </c>
      <c r="D334" s="22">
        <v>100470</v>
      </c>
      <c r="E334" s="22">
        <v>70259</v>
      </c>
      <c r="F334" s="54">
        <f t="shared" si="32"/>
        <v>69.93032746093361</v>
      </c>
    </row>
    <row r="335" spans="1:6" ht="12.75">
      <c r="A335" s="46"/>
      <c r="B335" t="s">
        <v>67</v>
      </c>
      <c r="C335" s="22">
        <v>0</v>
      </c>
      <c r="D335" s="22">
        <v>3300</v>
      </c>
      <c r="E335" s="22">
        <v>1083</v>
      </c>
      <c r="F335" s="54">
        <f t="shared" si="32"/>
        <v>32.81818181818182</v>
      </c>
    </row>
    <row r="336" spans="1:6" ht="13.5" thickBot="1">
      <c r="A336" s="26"/>
      <c r="B336" s="10"/>
      <c r="C336" s="24"/>
      <c r="D336" s="24"/>
      <c r="E336" s="24"/>
      <c r="F336" s="24"/>
    </row>
    <row r="337" spans="1:6" ht="13.5" thickTop="1">
      <c r="A337" s="25"/>
      <c r="B337" s="37"/>
      <c r="C337" s="19"/>
      <c r="D337" s="19"/>
      <c r="E337" s="19"/>
      <c r="F337" s="19"/>
    </row>
    <row r="338" spans="1:6" ht="13.5" thickBot="1">
      <c r="A338" s="47">
        <v>926</v>
      </c>
      <c r="B338" s="9" t="s">
        <v>40</v>
      </c>
      <c r="C338" s="20">
        <f>SUM(C339,C345,C352)</f>
        <v>1385700</v>
      </c>
      <c r="D338" s="20">
        <f>SUM(D339,D345,D352)</f>
        <v>1705700</v>
      </c>
      <c r="E338" s="20">
        <f>SUM(E339,E345,E352)</f>
        <v>1365054</v>
      </c>
      <c r="F338" s="58">
        <f aca="true" t="shared" si="33" ref="F338:F343">(E338/D338)*100</f>
        <v>80.0289617165973</v>
      </c>
    </row>
    <row r="339" spans="1:6" ht="13.5" thickTop="1">
      <c r="A339" s="48">
        <v>92601</v>
      </c>
      <c r="B339" s="11" t="s">
        <v>114</v>
      </c>
      <c r="C339" s="21">
        <f>SUM(C340,C342)</f>
        <v>343000</v>
      </c>
      <c r="D339" s="21">
        <f>SUM(D340,D342)</f>
        <v>343000</v>
      </c>
      <c r="E339" s="21">
        <f>SUM(E340,E342)</f>
        <v>343000</v>
      </c>
      <c r="F339" s="56">
        <f t="shared" si="33"/>
        <v>100</v>
      </c>
    </row>
    <row r="340" spans="1:6" ht="12.75">
      <c r="A340" s="46"/>
      <c r="B340" t="s">
        <v>9</v>
      </c>
      <c r="C340" s="22">
        <f>SUM(C341)</f>
        <v>303000</v>
      </c>
      <c r="D340" s="22">
        <f>SUM(D341)</f>
        <v>303000</v>
      </c>
      <c r="E340" s="22">
        <f>SUM(E341)</f>
        <v>303000</v>
      </c>
      <c r="F340" s="55">
        <f t="shared" si="33"/>
        <v>100</v>
      </c>
    </row>
    <row r="341" spans="1:6" ht="12.75">
      <c r="A341" s="46"/>
      <c r="B341" t="s">
        <v>32</v>
      </c>
      <c r="C341" s="22">
        <v>303000</v>
      </c>
      <c r="D341" s="22">
        <v>303000</v>
      </c>
      <c r="E341" s="22">
        <v>303000</v>
      </c>
      <c r="F341" s="54">
        <f t="shared" si="33"/>
        <v>100</v>
      </c>
    </row>
    <row r="342" spans="1:6" ht="12.75">
      <c r="A342" s="46"/>
      <c r="B342" t="s">
        <v>16</v>
      </c>
      <c r="C342" s="22">
        <v>40000</v>
      </c>
      <c r="D342" s="22">
        <f>SUM(D343)</f>
        <v>40000</v>
      </c>
      <c r="E342" s="22">
        <f>SUM(E343)</f>
        <v>40000</v>
      </c>
      <c r="F342" s="54">
        <f t="shared" si="33"/>
        <v>100</v>
      </c>
    </row>
    <row r="343" spans="1:6" ht="12.75">
      <c r="A343" s="46"/>
      <c r="B343" t="s">
        <v>32</v>
      </c>
      <c r="C343" s="22">
        <v>0</v>
      </c>
      <c r="D343" s="22">
        <v>40000</v>
      </c>
      <c r="E343" s="22">
        <v>40000</v>
      </c>
      <c r="F343" s="54">
        <f t="shared" si="33"/>
        <v>100</v>
      </c>
    </row>
    <row r="344" spans="1:6" ht="12.75">
      <c r="A344" s="46"/>
      <c r="C344" s="22"/>
      <c r="D344" s="22"/>
      <c r="E344" s="22"/>
      <c r="F344" s="22"/>
    </row>
    <row r="345" spans="1:6" ht="12.75">
      <c r="A345" s="49">
        <v>92605</v>
      </c>
      <c r="B345" s="12" t="s">
        <v>115</v>
      </c>
      <c r="C345" s="23">
        <f>SUM(C346)</f>
        <v>250000</v>
      </c>
      <c r="D345" s="23">
        <f>SUM(D346)</f>
        <v>250000</v>
      </c>
      <c r="E345" s="23">
        <f>SUM(E346)</f>
        <v>237445</v>
      </c>
      <c r="F345" s="56">
        <f aca="true" t="shared" si="34" ref="F345:F356">(E345/D345)*100</f>
        <v>94.978</v>
      </c>
    </row>
    <row r="346" spans="1:6" ht="12.75">
      <c r="A346" s="46"/>
      <c r="B346" t="s">
        <v>9</v>
      </c>
      <c r="C346" s="22">
        <f>SUM(C347:C349)</f>
        <v>250000</v>
      </c>
      <c r="D346" s="22">
        <f>SUM(D347:D349)</f>
        <v>250000</v>
      </c>
      <c r="E346" s="22">
        <f>SUM(E347:E349)</f>
        <v>237445</v>
      </c>
      <c r="F346" s="55">
        <f t="shared" si="34"/>
        <v>94.978</v>
      </c>
    </row>
    <row r="347" spans="1:6" ht="12.75">
      <c r="A347" s="46"/>
      <c r="B347" t="s">
        <v>32</v>
      </c>
      <c r="C347" s="22">
        <v>100000</v>
      </c>
      <c r="D347" s="22">
        <v>100000</v>
      </c>
      <c r="E347" s="22">
        <v>100000</v>
      </c>
      <c r="F347" s="54">
        <f t="shared" si="34"/>
        <v>100</v>
      </c>
    </row>
    <row r="348" spans="1:6" ht="12.75">
      <c r="A348" s="46"/>
      <c r="B348" t="s">
        <v>67</v>
      </c>
      <c r="C348" s="22">
        <v>0</v>
      </c>
      <c r="D348" s="22">
        <v>98396</v>
      </c>
      <c r="E348" s="22">
        <v>94673</v>
      </c>
      <c r="F348" s="54">
        <f t="shared" si="34"/>
        <v>96.21630960608155</v>
      </c>
    </row>
    <row r="349" spans="1:6" ht="12.75">
      <c r="A349" s="46"/>
      <c r="B349" t="s">
        <v>22</v>
      </c>
      <c r="C349" s="22">
        <v>150000</v>
      </c>
      <c r="D349" s="22">
        <v>51604</v>
      </c>
      <c r="E349" s="22">
        <v>42772</v>
      </c>
      <c r="F349" s="54">
        <f t="shared" si="34"/>
        <v>82.8850476707232</v>
      </c>
    </row>
    <row r="350" spans="1:6" ht="12.75">
      <c r="A350" s="49"/>
      <c r="B350" s="12"/>
      <c r="C350" s="23"/>
      <c r="D350" s="23"/>
      <c r="E350" s="23"/>
      <c r="F350" s="23"/>
    </row>
    <row r="351" spans="1:6" ht="12.75">
      <c r="A351" s="92"/>
      <c r="B351" s="95"/>
      <c r="C351" s="94"/>
      <c r="D351" s="94"/>
      <c r="E351" s="94"/>
      <c r="F351" s="94"/>
    </row>
    <row r="352" spans="1:6" ht="12.75">
      <c r="A352" s="49">
        <v>92695</v>
      </c>
      <c r="B352" s="12" t="s">
        <v>8</v>
      </c>
      <c r="C352" s="23">
        <f>SUM(C353,C355)</f>
        <v>792700</v>
      </c>
      <c r="D352" s="23">
        <f>SUM(D353,D355)</f>
        <v>1112700</v>
      </c>
      <c r="E352" s="23">
        <f>SUM(E353,E355)</f>
        <v>784609</v>
      </c>
      <c r="F352" s="56">
        <f t="shared" si="34"/>
        <v>70.51397501572751</v>
      </c>
    </row>
    <row r="353" spans="1:6" ht="12.75">
      <c r="A353" s="46"/>
      <c r="B353" s="32" t="s">
        <v>9</v>
      </c>
      <c r="C353" s="22">
        <f>SUM(C354)</f>
        <v>722600</v>
      </c>
      <c r="D353" s="22">
        <f>SUM(D354)</f>
        <v>710400</v>
      </c>
      <c r="E353" s="22">
        <f>SUM(E354)</f>
        <v>710400</v>
      </c>
      <c r="F353" s="55">
        <f t="shared" si="34"/>
        <v>100</v>
      </c>
    </row>
    <row r="354" spans="1:6" ht="12.75">
      <c r="A354" s="46"/>
      <c r="B354" s="32" t="s">
        <v>32</v>
      </c>
      <c r="C354" s="22">
        <v>722600</v>
      </c>
      <c r="D354" s="22">
        <v>710400</v>
      </c>
      <c r="E354" s="22">
        <v>710400</v>
      </c>
      <c r="F354" s="54">
        <f t="shared" si="34"/>
        <v>100</v>
      </c>
    </row>
    <row r="355" spans="1:6" ht="12.75">
      <c r="A355" s="46"/>
      <c r="B355" s="32" t="s">
        <v>16</v>
      </c>
      <c r="C355" s="22">
        <f>SUM(C356)</f>
        <v>70100</v>
      </c>
      <c r="D355" s="22">
        <v>402300</v>
      </c>
      <c r="E355" s="22">
        <v>74209</v>
      </c>
      <c r="F355" s="54">
        <f t="shared" si="34"/>
        <v>18.44618443947303</v>
      </c>
    </row>
    <row r="356" spans="1:6" ht="12.75">
      <c r="A356" s="46"/>
      <c r="B356" s="32" t="s">
        <v>32</v>
      </c>
      <c r="C356" s="22">
        <v>70100</v>
      </c>
      <c r="D356" s="22">
        <v>402300</v>
      </c>
      <c r="E356" s="22">
        <v>74209</v>
      </c>
      <c r="F356" s="54">
        <f t="shared" si="34"/>
        <v>18.44618443947303</v>
      </c>
    </row>
    <row r="357" spans="1:6" ht="13.5" thickBot="1">
      <c r="A357" s="26"/>
      <c r="B357" s="10"/>
      <c r="C357" s="24"/>
      <c r="D357" s="24"/>
      <c r="E357" s="24"/>
      <c r="F357" s="24"/>
    </row>
    <row r="358" spans="1:6" ht="13.5" thickTop="1">
      <c r="A358" s="25"/>
      <c r="C358" s="25"/>
      <c r="D358" s="25"/>
      <c r="E358" s="25"/>
      <c r="F358" s="71"/>
    </row>
    <row r="359" spans="1:6" ht="12.75">
      <c r="A359" s="50"/>
      <c r="B359" s="1" t="s">
        <v>41</v>
      </c>
      <c r="C359" s="29">
        <f>SUM(C9,C15,C21,C32,C56,C70,C96,C114,C138,C145,C162,C201,C213,C259,C267,C282,C316,C338)</f>
        <v>54943297</v>
      </c>
      <c r="D359" s="29">
        <f>SUM(D9,D15,D21,D32,D56,D70,D96,D114,D138,D145,D162,D201,D213,D259,D267,D282,D316,D338)</f>
        <v>77291113</v>
      </c>
      <c r="E359" s="29">
        <f>SUM(E9,E15,E21,E32,E56,E70,E96,E114,E138,E145,E162,E201,E213,E259,E267,E282,E316,E338)</f>
        <v>58041994</v>
      </c>
      <c r="F359" s="61">
        <f>(E359/D359)*100</f>
        <v>75.09530106003261</v>
      </c>
    </row>
    <row r="360" spans="1:6" ht="13.5" thickBot="1">
      <c r="A360" s="26"/>
      <c r="B360" s="10"/>
      <c r="C360" s="26"/>
      <c r="D360" s="26"/>
      <c r="E360" s="26"/>
      <c r="F360" s="26"/>
    </row>
    <row r="361" ht="13.5" thickTop="1"/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7" r:id="rId1"/>
  <rowBreaks count="5" manualBreakCount="5">
    <brk id="68" max="5" man="1"/>
    <brk id="136" max="5" man="1"/>
    <brk id="199" max="5" man="1"/>
    <brk id="265" max="5" man="1"/>
    <brk id="3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2006-03-20T08:24:51Z</cp:lastPrinted>
  <dcterms:created xsi:type="dcterms:W3CDTF">2000-11-10T12:31:26Z</dcterms:created>
  <dcterms:modified xsi:type="dcterms:W3CDTF">2006-03-20T10:22:28Z</dcterms:modified>
  <cp:category/>
  <cp:version/>
  <cp:contentType/>
  <cp:contentStatus/>
</cp:coreProperties>
</file>