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<sst xmlns="http://schemas.openxmlformats.org/spreadsheetml/2006/main" count="38" uniqueCount="28">
  <si>
    <t>odsetki</t>
  </si>
  <si>
    <t>z tego:</t>
  </si>
  <si>
    <t>raty kapitałowe</t>
  </si>
  <si>
    <t>wykup obligacji</t>
  </si>
  <si>
    <t>2014 r.</t>
  </si>
  <si>
    <t>2015 r.</t>
  </si>
  <si>
    <t>rata kapitałowa</t>
  </si>
  <si>
    <t>2016 r.</t>
  </si>
  <si>
    <t>2017 r.</t>
  </si>
  <si>
    <t>2018 r.</t>
  </si>
  <si>
    <t>2019 r.</t>
  </si>
  <si>
    <t xml:space="preserve">I. KREDYTY </t>
  </si>
  <si>
    <t>2. Kredyt -  BGK w Opolu na zadanie pn. "Regionalne Centrum Sportowo-Rekreacyjne w Brzegu - przebudowa boiska z zapleczem" 23.160.496 zł</t>
  </si>
  <si>
    <t>2020 r.</t>
  </si>
  <si>
    <t>2021 r.</t>
  </si>
  <si>
    <t>2022 r.</t>
  </si>
  <si>
    <t>2023 r.</t>
  </si>
  <si>
    <t>2024 r.</t>
  </si>
  <si>
    <t>1. Kredyt -  BGK w Opolu na zadania pn. „Rewitalizacja przestrzeni miejskiej centrum miasta Brzeg” w tym w 2007 r. na realizację zadania pn. „Budowa nawierzchni Placu Polonii Amerykańskiej, Placu Niepodległości, Placu Kościelnego”  2.199.500 zł</t>
  </si>
  <si>
    <t>3. Emisja Obligacji - BGK w Warszawie  4.500.000 zł</t>
  </si>
  <si>
    <t>Razem; (1+2+3+4+5) z tego:</t>
  </si>
  <si>
    <t>4. Pożyczka - NFOŚiGW w Warszawie "Termomodernizacja budynków użyteczności publicznej, przedszkoli i gimnazjów" 3.055.882 zł</t>
  </si>
  <si>
    <t>Niespłacone zobowiązania do dnia 31.12.2013r.</t>
  </si>
  <si>
    <t xml:space="preserve">Zobowiazania finansowe Gminy Brzeg </t>
  </si>
  <si>
    <t>Zaciągnięte zobowiązania (kredyty, pożyczki, wyemitowane papiery wartościowe)</t>
  </si>
  <si>
    <t>planowana wysokość spłat przypadających na poszczególne lata:</t>
  </si>
  <si>
    <t>sposób zabezpieczenia: weksel własny In blanco wraz z deklaracją wekslową,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</si>
  <si>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sposób zabezpieczenia: weksel własny In blanco wraz z deklaracją wekslową,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</si>
</sst>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[$-415]d\ mmmm\ yyyy"/>
    <numFmt numFmtId="167" formatCode="#,##0\ &quot;zł&quot;"/>
    <numFmt numFmtId="168" formatCode="#,##0.00\ &quot;zł&quot;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51">
      <alignment/>
      <protection/>
    </xf>
    <xf numFmtId="0" fontId="21" fillId="0" borderId="0" xfId="51" applyFont="1" applyBorder="1" applyAlignment="1">
      <alignment vertical="center"/>
      <protection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10" xfId="51" applyFont="1" applyBorder="1">
      <alignment/>
      <protection/>
    </xf>
    <xf numFmtId="3" fontId="25" fillId="24" borderId="11" xfId="51" applyNumberFormat="1" applyFont="1" applyFill="1" applyBorder="1" applyAlignment="1">
      <alignment horizontal="right"/>
      <protection/>
    </xf>
    <xf numFmtId="3" fontId="25" fillId="24" borderId="12" xfId="51" applyNumberFormat="1" applyFont="1" applyFill="1" applyBorder="1" applyAlignment="1">
      <alignment horizontal="right"/>
      <protection/>
    </xf>
    <xf numFmtId="0" fontId="24" fillId="0" borderId="13" xfId="51" applyFont="1" applyBorder="1">
      <alignment/>
      <protection/>
    </xf>
    <xf numFmtId="3" fontId="24" fillId="0" borderId="13" xfId="51" applyNumberFormat="1" applyFont="1" applyBorder="1" applyAlignment="1">
      <alignment horizontal="right"/>
      <protection/>
    </xf>
    <xf numFmtId="3" fontId="24" fillId="0" borderId="14" xfId="51" applyNumberFormat="1" applyFont="1" applyBorder="1" applyAlignment="1">
      <alignment horizontal="right"/>
      <protection/>
    </xf>
    <xf numFmtId="3" fontId="27" fillId="0" borderId="15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 horizontal="right"/>
    </xf>
    <xf numFmtId="3" fontId="27" fillId="0" borderId="17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 horizontal="right"/>
    </xf>
    <xf numFmtId="0" fontId="24" fillId="0" borderId="19" xfId="51" applyFont="1" applyBorder="1">
      <alignment/>
      <protection/>
    </xf>
    <xf numFmtId="3" fontId="24" fillId="0" borderId="19" xfId="51" applyNumberFormat="1" applyFont="1" applyBorder="1" applyAlignment="1">
      <alignment horizontal="right"/>
      <protection/>
    </xf>
    <xf numFmtId="3" fontId="27" fillId="0" borderId="19" xfId="0" applyNumberFormat="1" applyFont="1" applyBorder="1" applyAlignment="1">
      <alignment horizontal="right"/>
    </xf>
    <xf numFmtId="3" fontId="27" fillId="0" borderId="20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0" fontId="24" fillId="0" borderId="24" xfId="51" applyFont="1" applyBorder="1">
      <alignment/>
      <protection/>
    </xf>
    <xf numFmtId="3" fontId="24" fillId="0" borderId="24" xfId="51" applyNumberFormat="1" applyFont="1" applyBorder="1" applyAlignment="1">
      <alignment horizontal="right"/>
      <protection/>
    </xf>
    <xf numFmtId="3" fontId="24" fillId="0" borderId="24" xfId="51" applyNumberFormat="1" applyFont="1" applyBorder="1" applyAlignment="1">
      <alignment horizontal="center"/>
      <protection/>
    </xf>
    <xf numFmtId="3" fontId="24" fillId="0" borderId="25" xfId="51" applyNumberFormat="1" applyFont="1" applyBorder="1" applyAlignment="1">
      <alignment horizontal="center"/>
      <protection/>
    </xf>
    <xf numFmtId="3" fontId="27" fillId="0" borderId="26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28" xfId="0" applyNumberFormat="1" applyFont="1" applyBorder="1" applyAlignment="1">
      <alignment/>
    </xf>
    <xf numFmtId="3" fontId="27" fillId="0" borderId="29" xfId="0" applyNumberFormat="1" applyFont="1" applyBorder="1" applyAlignment="1">
      <alignment/>
    </xf>
    <xf numFmtId="3" fontId="24" fillId="0" borderId="18" xfId="51" applyNumberFormat="1" applyFont="1" applyBorder="1" applyAlignment="1">
      <alignment horizontal="right"/>
      <protection/>
    </xf>
    <xf numFmtId="3" fontId="27" fillId="0" borderId="30" xfId="0" applyNumberFormat="1" applyFont="1" applyBorder="1" applyAlignment="1">
      <alignment horizontal="right"/>
    </xf>
    <xf numFmtId="3" fontId="27" fillId="0" borderId="20" xfId="0" applyNumberFormat="1" applyFont="1" applyFill="1" applyBorder="1" applyAlignment="1">
      <alignment horizontal="right"/>
    </xf>
    <xf numFmtId="3" fontId="24" fillId="0" borderId="25" xfId="51" applyNumberFormat="1" applyFont="1" applyBorder="1" applyAlignment="1">
      <alignment horizontal="right"/>
      <protection/>
    </xf>
    <xf numFmtId="3" fontId="24" fillId="0" borderId="29" xfId="51" applyNumberFormat="1" applyFont="1" applyBorder="1" applyAlignment="1">
      <alignment horizontal="right"/>
      <protection/>
    </xf>
    <xf numFmtId="0" fontId="25" fillId="0" borderId="31" xfId="51" applyFont="1" applyBorder="1" applyAlignment="1">
      <alignment horizontal="left" wrapText="1"/>
      <protection/>
    </xf>
    <xf numFmtId="3" fontId="25" fillId="0" borderId="31" xfId="51" applyNumberFormat="1" applyFont="1" applyBorder="1" applyAlignment="1">
      <alignment/>
      <protection/>
    </xf>
    <xf numFmtId="3" fontId="25" fillId="0" borderId="32" xfId="51" applyNumberFormat="1" applyFont="1" applyBorder="1" applyAlignment="1">
      <alignment/>
      <protection/>
    </xf>
    <xf numFmtId="3" fontId="24" fillId="0" borderId="13" xfId="51" applyNumberFormat="1" applyFont="1" applyBorder="1" applyAlignment="1">
      <alignment/>
      <protection/>
    </xf>
    <xf numFmtId="3" fontId="24" fillId="0" borderId="14" xfId="51" applyNumberFormat="1" applyFont="1" applyBorder="1" applyAlignment="1">
      <alignment/>
      <protection/>
    </xf>
    <xf numFmtId="3" fontId="24" fillId="0" borderId="16" xfId="51" applyNumberFormat="1" applyFont="1" applyBorder="1" applyAlignment="1">
      <alignment/>
      <protection/>
    </xf>
    <xf numFmtId="3" fontId="24" fillId="0" borderId="17" xfId="51" applyNumberFormat="1" applyFont="1" applyBorder="1" applyAlignment="1">
      <alignment/>
      <protection/>
    </xf>
    <xf numFmtId="3" fontId="24" fillId="0" borderId="18" xfId="51" applyNumberFormat="1" applyFont="1" applyBorder="1" applyAlignment="1">
      <alignment/>
      <protection/>
    </xf>
    <xf numFmtId="3" fontId="24" fillId="0" borderId="19" xfId="51" applyNumberFormat="1" applyFont="1" applyBorder="1" applyAlignment="1">
      <alignment/>
      <protection/>
    </xf>
    <xf numFmtId="3" fontId="24" fillId="0" borderId="19" xfId="51" applyNumberFormat="1" applyFont="1" applyFill="1" applyBorder="1" applyAlignment="1">
      <alignment/>
      <protection/>
    </xf>
    <xf numFmtId="3" fontId="24" fillId="0" borderId="21" xfId="51" applyNumberFormat="1" applyFont="1" applyBorder="1" applyAlignment="1">
      <alignment/>
      <protection/>
    </xf>
    <xf numFmtId="3" fontId="24" fillId="0" borderId="22" xfId="51" applyNumberFormat="1" applyFont="1" applyBorder="1" applyAlignment="1">
      <alignment/>
      <protection/>
    </xf>
    <xf numFmtId="3" fontId="24" fillId="0" borderId="24" xfId="51" applyNumberFormat="1" applyFont="1" applyBorder="1" applyAlignment="1">
      <alignment/>
      <protection/>
    </xf>
    <xf numFmtId="3" fontId="24" fillId="0" borderId="24" xfId="51" applyNumberFormat="1" applyFont="1" applyFill="1" applyBorder="1" applyAlignment="1">
      <alignment/>
      <protection/>
    </xf>
    <xf numFmtId="3" fontId="24" fillId="0" borderId="25" xfId="51" applyNumberFormat="1" applyFont="1" applyBorder="1" applyAlignment="1">
      <alignment/>
      <protection/>
    </xf>
    <xf numFmtId="0" fontId="25" fillId="0" borderId="10" xfId="51" applyFont="1" applyBorder="1" applyAlignment="1">
      <alignment wrapText="1"/>
      <protection/>
    </xf>
    <xf numFmtId="3" fontId="25" fillId="0" borderId="10" xfId="51" applyNumberFormat="1" applyFont="1" applyBorder="1" applyAlignment="1">
      <alignment horizontal="right"/>
      <protection/>
    </xf>
    <xf numFmtId="3" fontId="24" fillId="0" borderId="13" xfId="51" applyNumberFormat="1" applyFont="1" applyBorder="1" applyAlignment="1">
      <alignment horizontal="center"/>
      <protection/>
    </xf>
    <xf numFmtId="3" fontId="24" fillId="0" borderId="17" xfId="51" applyNumberFormat="1" applyFont="1" applyBorder="1" applyAlignment="1">
      <alignment horizontal="center"/>
      <protection/>
    </xf>
    <xf numFmtId="3" fontId="24" fillId="0" borderId="15" xfId="51" applyNumberFormat="1" applyFont="1" applyBorder="1" applyAlignment="1">
      <alignment horizontal="center"/>
      <protection/>
    </xf>
    <xf numFmtId="3" fontId="24" fillId="0" borderId="18" xfId="51" applyNumberFormat="1" applyFont="1" applyBorder="1" applyAlignment="1">
      <alignment horizontal="center"/>
      <protection/>
    </xf>
    <xf numFmtId="0" fontId="25" fillId="0" borderId="10" xfId="51" applyFont="1" applyBorder="1">
      <alignment/>
      <protection/>
    </xf>
    <xf numFmtId="0" fontId="27" fillId="0" borderId="33" xfId="0" applyFont="1" applyBorder="1" applyAlignment="1">
      <alignment/>
    </xf>
    <xf numFmtId="3" fontId="27" fillId="0" borderId="34" xfId="0" applyNumberFormat="1" applyFont="1" applyBorder="1" applyAlignment="1">
      <alignment horizontal="right"/>
    </xf>
    <xf numFmtId="0" fontId="27" fillId="0" borderId="35" xfId="0" applyFont="1" applyBorder="1" applyAlignment="1">
      <alignment/>
    </xf>
    <xf numFmtId="3" fontId="27" fillId="0" borderId="36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5" fillId="0" borderId="38" xfId="51" applyFont="1" applyBorder="1" applyAlignment="1">
      <alignment horizontal="center" vertical="center"/>
      <protection/>
    </xf>
    <xf numFmtId="0" fontId="25" fillId="0" borderId="10" xfId="51" applyFont="1" applyBorder="1" applyAlignment="1">
      <alignment horizontal="center" vertical="center"/>
      <protection/>
    </xf>
    <xf numFmtId="3" fontId="25" fillId="24" borderId="11" xfId="51" applyNumberFormat="1" applyFont="1" applyFill="1" applyBorder="1" applyAlignment="1">
      <alignment horizontal="right"/>
      <protection/>
    </xf>
    <xf numFmtId="3" fontId="25" fillId="24" borderId="12" xfId="51" applyNumberFormat="1" applyFont="1" applyFill="1" applyBorder="1" applyAlignment="1">
      <alignment horizontal="right"/>
      <protection/>
    </xf>
    <xf numFmtId="3" fontId="25" fillId="24" borderId="38" xfId="51" applyNumberFormat="1" applyFont="1" applyFill="1" applyBorder="1" applyAlignment="1">
      <alignment horizontal="right"/>
      <protection/>
    </xf>
    <xf numFmtId="3" fontId="25" fillId="24" borderId="10" xfId="51" applyNumberFormat="1" applyFont="1" applyFill="1" applyBorder="1" applyAlignment="1">
      <alignment horizontal="right"/>
      <protection/>
    </xf>
    <xf numFmtId="0" fontId="26" fillId="0" borderId="3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24" borderId="38" xfId="51" applyFont="1" applyFill="1" applyBorder="1" applyAlignment="1">
      <alignment horizontal="left" wrapText="1"/>
      <protection/>
    </xf>
    <xf numFmtId="0" fontId="25" fillId="24" borderId="10" xfId="51" applyFont="1" applyFill="1" applyBorder="1" applyAlignment="1">
      <alignment horizontal="left" wrapText="1"/>
      <protection/>
    </xf>
    <xf numFmtId="0" fontId="25" fillId="0" borderId="38" xfId="51" applyFont="1" applyBorder="1" applyAlignment="1">
      <alignment horizontal="center" vertical="center" wrapText="1"/>
      <protection/>
    </xf>
    <xf numFmtId="0" fontId="25" fillId="0" borderId="39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6" fillId="0" borderId="0" xfId="51" applyAlignment="1">
      <alignment/>
      <protection/>
    </xf>
    <xf numFmtId="0" fontId="25" fillId="0" borderId="40" xfId="51" applyFont="1" applyBorder="1" applyAlignment="1">
      <alignment horizontal="center" vertical="center"/>
      <protection/>
    </xf>
    <xf numFmtId="0" fontId="25" fillId="0" borderId="41" xfId="5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5" fillId="0" borderId="38" xfId="51" applyFont="1" applyBorder="1" applyAlignment="1">
      <alignment horizontal="center" vertical="center" wrapText="1"/>
      <protection/>
    </xf>
    <xf numFmtId="0" fontId="25" fillId="0" borderId="39" xfId="51" applyFont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3" fontId="27" fillId="0" borderId="10" xfId="0" applyNumberFormat="1" applyFont="1" applyBorder="1" applyAlignment="1">
      <alignment/>
    </xf>
    <xf numFmtId="0" fontId="22" fillId="0" borderId="42" xfId="0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7">
      <selection activeCell="D27" sqref="D27"/>
    </sheetView>
  </sheetViews>
  <sheetFormatPr defaultColWidth="9.140625" defaultRowHeight="12.75"/>
  <cols>
    <col min="1" max="1" width="30.7109375" style="0" customWidth="1"/>
    <col min="2" max="2" width="15.7109375" style="0" customWidth="1"/>
    <col min="3" max="3" width="14.8515625" style="0" customWidth="1"/>
    <col min="4" max="4" width="16.140625" style="0" customWidth="1"/>
    <col min="5" max="5" width="16.421875" style="0" customWidth="1"/>
    <col min="6" max="6" width="15.00390625" style="0" customWidth="1"/>
    <col min="7" max="7" width="14.28125" style="0" customWidth="1"/>
    <col min="8" max="8" width="15.57421875" style="0" customWidth="1"/>
    <col min="9" max="9" width="14.8515625" style="0" customWidth="1"/>
    <col min="10" max="10" width="15.421875" style="0" customWidth="1"/>
    <col min="11" max="11" width="15.00390625" style="0" customWidth="1"/>
    <col min="12" max="12" width="15.421875" style="0" customWidth="1"/>
    <col min="13" max="13" width="15.140625" style="0" customWidth="1"/>
    <col min="14" max="19" width="9.140625" style="0" customWidth="1"/>
  </cols>
  <sheetData>
    <row r="1" spans="1:13" ht="15.75">
      <c r="A1" s="80" t="s">
        <v>23</v>
      </c>
      <c r="B1" s="80"/>
      <c r="C1" s="81"/>
      <c r="D1" s="1"/>
      <c r="E1" s="1"/>
      <c r="F1" s="1"/>
      <c r="G1" s="1"/>
      <c r="L1" s="84"/>
      <c r="M1" s="84"/>
    </row>
    <row r="2" spans="1:12" ht="13.5" thickBot="1">
      <c r="A2" s="1"/>
      <c r="B2" s="1"/>
      <c r="C2" s="1"/>
      <c r="D2" s="1"/>
      <c r="E2" s="1"/>
      <c r="F2" s="1"/>
      <c r="G2" s="1"/>
      <c r="L2" s="5"/>
    </row>
    <row r="3" spans="1:19" ht="30" customHeight="1" thickBot="1">
      <c r="A3" s="78" t="s">
        <v>24</v>
      </c>
      <c r="B3" s="85" t="s">
        <v>22</v>
      </c>
      <c r="C3" s="82" t="s">
        <v>25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2"/>
      <c r="O3" s="2"/>
      <c r="P3" s="2"/>
      <c r="Q3" s="2"/>
      <c r="R3" s="2"/>
      <c r="S3" s="2"/>
    </row>
    <row r="4" spans="1:19" ht="42.75" customHeight="1" thickBot="1">
      <c r="A4" s="79"/>
      <c r="B4" s="86"/>
      <c r="C4" s="68" t="s">
        <v>4</v>
      </c>
      <c r="D4" s="68" t="s">
        <v>5</v>
      </c>
      <c r="E4" s="68" t="s">
        <v>7</v>
      </c>
      <c r="F4" s="68" t="s">
        <v>8</v>
      </c>
      <c r="G4" s="68" t="s">
        <v>9</v>
      </c>
      <c r="H4" s="74" t="s">
        <v>10</v>
      </c>
      <c r="I4" s="68" t="s">
        <v>13</v>
      </c>
      <c r="J4" s="68" t="s">
        <v>14</v>
      </c>
      <c r="K4" s="68" t="s">
        <v>15</v>
      </c>
      <c r="L4" s="68" t="s">
        <v>16</v>
      </c>
      <c r="M4" s="68" t="s">
        <v>17</v>
      </c>
      <c r="N4" s="3"/>
      <c r="O4" s="3"/>
      <c r="P4" s="3"/>
      <c r="Q4" s="3"/>
      <c r="R4" s="3"/>
      <c r="S4" s="3"/>
    </row>
    <row r="5" spans="1:19" ht="8.25" customHeight="1" hidden="1" thickBot="1">
      <c r="A5" s="9" t="s">
        <v>11</v>
      </c>
      <c r="B5" s="87"/>
      <c r="C5" s="69"/>
      <c r="D5" s="69"/>
      <c r="E5" s="69"/>
      <c r="F5" s="69"/>
      <c r="G5" s="69"/>
      <c r="H5" s="75"/>
      <c r="I5" s="69"/>
      <c r="J5" s="69"/>
      <c r="K5" s="69"/>
      <c r="L5" s="69"/>
      <c r="M5" s="69"/>
      <c r="N5" s="3"/>
      <c r="O5" s="3"/>
      <c r="P5" s="3"/>
      <c r="Q5" s="3"/>
      <c r="R5" s="3"/>
      <c r="S5" s="3"/>
    </row>
    <row r="6" spans="1:19" ht="12.75" customHeight="1">
      <c r="A6" s="76" t="s">
        <v>18</v>
      </c>
      <c r="B6" s="72">
        <f>B9+B10</f>
        <v>2053390</v>
      </c>
      <c r="C6" s="72">
        <f>C9+C10</f>
        <v>280430</v>
      </c>
      <c r="D6" s="72">
        <f>D9+D10</f>
        <v>278210</v>
      </c>
      <c r="E6" s="72">
        <f>E9+E10</f>
        <v>269900</v>
      </c>
      <c r="F6" s="72">
        <f>F9+F10</f>
        <v>261590</v>
      </c>
      <c r="G6" s="10"/>
      <c r="H6" s="70">
        <f>H9+H10</f>
        <v>244970</v>
      </c>
      <c r="I6" s="70">
        <f>I9+I10</f>
        <v>236660</v>
      </c>
      <c r="J6" s="70">
        <f>J9+J10</f>
        <v>228350</v>
      </c>
      <c r="K6" s="70">
        <f>K9+K10</f>
        <v>0</v>
      </c>
      <c r="L6" s="70">
        <f>L9+L10</f>
        <v>0</v>
      </c>
      <c r="M6" s="72">
        <v>0</v>
      </c>
      <c r="N6" s="3"/>
      <c r="O6" s="3"/>
      <c r="P6" s="3"/>
      <c r="Q6" s="3"/>
      <c r="R6" s="3"/>
      <c r="S6" s="3"/>
    </row>
    <row r="7" spans="1:19" ht="122.25" customHeight="1" thickBot="1">
      <c r="A7" s="77"/>
      <c r="B7" s="73"/>
      <c r="C7" s="73"/>
      <c r="D7" s="73"/>
      <c r="E7" s="73"/>
      <c r="F7" s="73"/>
      <c r="G7" s="11">
        <f>G9+G10</f>
        <v>253280</v>
      </c>
      <c r="H7" s="71"/>
      <c r="I7" s="71"/>
      <c r="J7" s="71"/>
      <c r="K7" s="71"/>
      <c r="L7" s="71"/>
      <c r="M7" s="73"/>
      <c r="N7" s="3"/>
      <c r="O7" s="3"/>
      <c r="P7" s="3"/>
      <c r="Q7" s="3"/>
      <c r="R7" s="3"/>
      <c r="S7" s="3"/>
    </row>
    <row r="8" spans="1:19" ht="14.25">
      <c r="A8" s="12" t="s">
        <v>1</v>
      </c>
      <c r="B8" s="13"/>
      <c r="C8" s="13"/>
      <c r="D8" s="13"/>
      <c r="E8" s="13"/>
      <c r="F8" s="13"/>
      <c r="G8" s="14"/>
      <c r="H8" s="15"/>
      <c r="I8" s="16"/>
      <c r="J8" s="17"/>
      <c r="K8" s="17"/>
      <c r="L8" s="15"/>
      <c r="M8" s="18"/>
      <c r="N8" s="3"/>
      <c r="O8" s="3"/>
      <c r="P8" s="3"/>
      <c r="Q8" s="3"/>
      <c r="R8" s="3"/>
      <c r="S8" s="3"/>
    </row>
    <row r="9" spans="1:19" ht="14.25">
      <c r="A9" s="19" t="s">
        <v>2</v>
      </c>
      <c r="B9" s="20">
        <f>C9+D9+E9+F9+G9+H9+I9+J9+K9+L9+M9</f>
        <v>1759600</v>
      </c>
      <c r="C9" s="21">
        <v>219950</v>
      </c>
      <c r="D9" s="21">
        <v>219950</v>
      </c>
      <c r="E9" s="21">
        <v>219950</v>
      </c>
      <c r="F9" s="21">
        <v>219950</v>
      </c>
      <c r="G9" s="21">
        <v>219950</v>
      </c>
      <c r="H9" s="22">
        <v>219950</v>
      </c>
      <c r="I9" s="22">
        <v>219950</v>
      </c>
      <c r="J9" s="22">
        <v>219950</v>
      </c>
      <c r="K9" s="21">
        <v>0</v>
      </c>
      <c r="L9" s="23">
        <v>0</v>
      </c>
      <c r="M9" s="24">
        <v>0</v>
      </c>
      <c r="N9" s="3"/>
      <c r="O9" s="3"/>
      <c r="P9" s="3"/>
      <c r="Q9" s="3"/>
      <c r="R9" s="3"/>
      <c r="S9" s="3"/>
    </row>
    <row r="10" spans="1:19" ht="14.25">
      <c r="A10" s="19" t="s">
        <v>0</v>
      </c>
      <c r="B10" s="20">
        <f>C10+D10+E10+F10+G10+H10+I10+J10+K10+L10+M10</f>
        <v>293790</v>
      </c>
      <c r="C10" s="21">
        <v>60480</v>
      </c>
      <c r="D10" s="21">
        <v>58260</v>
      </c>
      <c r="E10" s="21">
        <f aca="true" t="shared" si="0" ref="E10:J10">D10-8310</f>
        <v>49950</v>
      </c>
      <c r="F10" s="21">
        <f t="shared" si="0"/>
        <v>41640</v>
      </c>
      <c r="G10" s="21">
        <f t="shared" si="0"/>
        <v>33330</v>
      </c>
      <c r="H10" s="22">
        <f t="shared" si="0"/>
        <v>25020</v>
      </c>
      <c r="I10" s="25">
        <f t="shared" si="0"/>
        <v>16710</v>
      </c>
      <c r="J10" s="21">
        <f t="shared" si="0"/>
        <v>8400</v>
      </c>
      <c r="K10" s="21">
        <v>0</v>
      </c>
      <c r="L10" s="23">
        <v>0</v>
      </c>
      <c r="M10" s="24">
        <v>0</v>
      </c>
      <c r="N10" s="3"/>
      <c r="O10" s="3"/>
      <c r="P10" s="3"/>
      <c r="Q10" s="3"/>
      <c r="R10" s="3"/>
      <c r="S10" s="3"/>
    </row>
    <row r="11" spans="1:19" ht="48" thickBot="1">
      <c r="A11" s="66" t="s">
        <v>26</v>
      </c>
      <c r="B11" s="27"/>
      <c r="C11" s="28"/>
      <c r="D11" s="28"/>
      <c r="E11" s="28"/>
      <c r="F11" s="28"/>
      <c r="G11" s="29"/>
      <c r="H11" s="30"/>
      <c r="I11" s="31"/>
      <c r="J11" s="32"/>
      <c r="K11" s="32"/>
      <c r="L11" s="30"/>
      <c r="M11" s="33"/>
      <c r="N11" s="3"/>
      <c r="O11" s="3"/>
      <c r="P11" s="3"/>
      <c r="Q11" s="3"/>
      <c r="R11" s="3"/>
      <c r="S11" s="3"/>
    </row>
    <row r="12" spans="1:19" ht="15">
      <c r="A12" s="76" t="s">
        <v>12</v>
      </c>
      <c r="B12" s="72">
        <f>B15+B16</f>
        <v>23759922</v>
      </c>
      <c r="C12" s="72">
        <f>C15+C16</f>
        <v>2516300</v>
      </c>
      <c r="D12" s="72">
        <f>D15+D16</f>
        <v>2505510</v>
      </c>
      <c r="E12" s="72">
        <f>E15+D16</f>
        <v>2505510</v>
      </c>
      <c r="F12" s="72">
        <f>F15+E16</f>
        <v>2420810</v>
      </c>
      <c r="G12" s="10"/>
      <c r="H12" s="72">
        <f aca="true" t="shared" si="1" ref="H12:M12">H15+H16</f>
        <v>2166710</v>
      </c>
      <c r="I12" s="72">
        <f t="shared" si="1"/>
        <v>2082010</v>
      </c>
      <c r="J12" s="72">
        <f t="shared" si="1"/>
        <v>1997310</v>
      </c>
      <c r="K12" s="72">
        <f t="shared" si="1"/>
        <v>1912610</v>
      </c>
      <c r="L12" s="72">
        <f t="shared" si="1"/>
        <v>1827910</v>
      </c>
      <c r="M12" s="72">
        <f t="shared" si="1"/>
        <v>1743232</v>
      </c>
      <c r="N12" s="3"/>
      <c r="O12" s="3"/>
      <c r="P12" s="3"/>
      <c r="Q12" s="3"/>
      <c r="R12" s="3"/>
      <c r="S12" s="3"/>
    </row>
    <row r="13" spans="1:19" ht="74.25" customHeight="1" thickBot="1">
      <c r="A13" s="77"/>
      <c r="B13" s="89"/>
      <c r="C13" s="73"/>
      <c r="D13" s="73"/>
      <c r="E13" s="73"/>
      <c r="F13" s="73"/>
      <c r="G13" s="11">
        <f>G15+G16</f>
        <v>2251410</v>
      </c>
      <c r="H13" s="73"/>
      <c r="I13" s="73"/>
      <c r="J13" s="73"/>
      <c r="K13" s="73"/>
      <c r="L13" s="73"/>
      <c r="M13" s="73"/>
      <c r="N13" s="3"/>
      <c r="O13" s="3"/>
      <c r="P13" s="3"/>
      <c r="Q13" s="3"/>
      <c r="R13" s="3"/>
      <c r="S13" s="3"/>
    </row>
    <row r="14" spans="1:19" ht="14.25">
      <c r="A14" s="12" t="s">
        <v>1</v>
      </c>
      <c r="B14" s="13"/>
      <c r="C14" s="13"/>
      <c r="D14" s="13"/>
      <c r="E14" s="13"/>
      <c r="F14" s="13"/>
      <c r="G14" s="14"/>
      <c r="H14" s="14"/>
      <c r="I14" s="13"/>
      <c r="J14" s="13"/>
      <c r="K14" s="13"/>
      <c r="L14" s="14"/>
      <c r="M14" s="34"/>
      <c r="N14" s="3"/>
      <c r="O14" s="3"/>
      <c r="P14" s="3"/>
      <c r="Q14" s="3"/>
      <c r="R14" s="3"/>
      <c r="S14" s="3"/>
    </row>
    <row r="15" spans="1:19" ht="14.25">
      <c r="A15" s="19" t="s">
        <v>2</v>
      </c>
      <c r="B15" s="20">
        <f>C15+D15+E15+F15+G15+H15+I15+J15+K15+L15+M15</f>
        <v>18243742</v>
      </c>
      <c r="C15" s="21">
        <v>1658520</v>
      </c>
      <c r="D15" s="21">
        <v>1658520</v>
      </c>
      <c r="E15" s="21">
        <v>1658520</v>
      </c>
      <c r="F15" s="21">
        <v>1658520</v>
      </c>
      <c r="G15" s="21">
        <v>1658520</v>
      </c>
      <c r="H15" s="35">
        <v>1658520</v>
      </c>
      <c r="I15" s="21">
        <v>1658520</v>
      </c>
      <c r="J15" s="21">
        <v>1658520</v>
      </c>
      <c r="K15" s="21">
        <v>1658520</v>
      </c>
      <c r="L15" s="23">
        <v>1658520</v>
      </c>
      <c r="M15" s="24">
        <v>1658542</v>
      </c>
      <c r="N15" s="3"/>
      <c r="O15" s="3"/>
      <c r="P15" s="3"/>
      <c r="Q15" s="3"/>
      <c r="R15" s="3"/>
      <c r="S15" s="3"/>
    </row>
    <row r="16" spans="1:19" ht="14.25">
      <c r="A16" s="19" t="s">
        <v>0</v>
      </c>
      <c r="B16" s="20">
        <f>C16+D16+E16+F16+G16+H16+I16+J16+K16+L16+M16</f>
        <v>5516180</v>
      </c>
      <c r="C16" s="21">
        <v>857780</v>
      </c>
      <c r="D16" s="21">
        <v>846990</v>
      </c>
      <c r="E16" s="21">
        <f aca="true" t="shared" si="2" ref="E16:M16">D16-84700</f>
        <v>762290</v>
      </c>
      <c r="F16" s="21">
        <f t="shared" si="2"/>
        <v>677590</v>
      </c>
      <c r="G16" s="21">
        <f t="shared" si="2"/>
        <v>592890</v>
      </c>
      <c r="H16" s="36">
        <f t="shared" si="2"/>
        <v>508190</v>
      </c>
      <c r="I16" s="21">
        <f t="shared" si="2"/>
        <v>423490</v>
      </c>
      <c r="J16" s="21">
        <f t="shared" si="2"/>
        <v>338790</v>
      </c>
      <c r="K16" s="21">
        <f t="shared" si="2"/>
        <v>254090</v>
      </c>
      <c r="L16" s="23">
        <f t="shared" si="2"/>
        <v>169390</v>
      </c>
      <c r="M16" s="24">
        <f t="shared" si="2"/>
        <v>84690</v>
      </c>
      <c r="N16" s="3"/>
      <c r="O16" s="3"/>
      <c r="P16" s="3"/>
      <c r="Q16" s="3"/>
      <c r="R16" s="3"/>
      <c r="S16" s="3"/>
    </row>
    <row r="17" spans="1:19" ht="48" thickBot="1">
      <c r="A17" s="66" t="s">
        <v>27</v>
      </c>
      <c r="B17" s="27"/>
      <c r="C17" s="27"/>
      <c r="D17" s="27"/>
      <c r="E17" s="27"/>
      <c r="F17" s="27"/>
      <c r="G17" s="37"/>
      <c r="H17" s="37"/>
      <c r="I17" s="27"/>
      <c r="J17" s="27"/>
      <c r="K17" s="27"/>
      <c r="L17" s="37"/>
      <c r="M17" s="38"/>
      <c r="N17" s="3"/>
      <c r="O17" s="3"/>
      <c r="P17" s="3"/>
      <c r="Q17" s="3"/>
      <c r="R17" s="3"/>
      <c r="S17" s="3"/>
    </row>
    <row r="18" spans="1:19" ht="36" customHeight="1" thickBot="1">
      <c r="A18" s="39" t="s">
        <v>19</v>
      </c>
      <c r="B18" s="40">
        <f>B20+B21</f>
        <v>1570040</v>
      </c>
      <c r="C18" s="40">
        <f>C20+C21</f>
        <v>1570040</v>
      </c>
      <c r="D18" s="40">
        <v>0</v>
      </c>
      <c r="E18" s="40">
        <v>0</v>
      </c>
      <c r="F18" s="40">
        <v>0</v>
      </c>
      <c r="G18" s="40">
        <v>0</v>
      </c>
      <c r="H18" s="41">
        <v>0</v>
      </c>
      <c r="I18" s="41">
        <v>0</v>
      </c>
      <c r="J18" s="41">
        <v>0</v>
      </c>
      <c r="K18" s="41">
        <v>0</v>
      </c>
      <c r="L18" s="40">
        <v>0</v>
      </c>
      <c r="M18" s="40">
        <v>0</v>
      </c>
      <c r="N18" s="3"/>
      <c r="O18" s="3"/>
      <c r="P18" s="3"/>
      <c r="Q18" s="3"/>
      <c r="R18" s="3"/>
      <c r="S18" s="3"/>
    </row>
    <row r="19" spans="1:19" ht="14.25">
      <c r="A19" s="12" t="s">
        <v>1</v>
      </c>
      <c r="B19" s="42"/>
      <c r="C19" s="42"/>
      <c r="D19" s="42"/>
      <c r="E19" s="42"/>
      <c r="F19" s="42"/>
      <c r="G19" s="43"/>
      <c r="H19" s="43"/>
      <c r="I19" s="44"/>
      <c r="J19" s="45"/>
      <c r="K19" s="45"/>
      <c r="L19" s="43"/>
      <c r="M19" s="46"/>
      <c r="N19" s="3"/>
      <c r="O19" s="3"/>
      <c r="P19" s="3"/>
      <c r="Q19" s="3"/>
      <c r="R19" s="3"/>
      <c r="S19" s="3"/>
    </row>
    <row r="20" spans="1:19" ht="14.25">
      <c r="A20" s="19" t="s">
        <v>3</v>
      </c>
      <c r="B20" s="47">
        <f>C20</f>
        <v>1500000</v>
      </c>
      <c r="C20" s="47">
        <v>1500000</v>
      </c>
      <c r="D20" s="48">
        <v>0</v>
      </c>
      <c r="E20" s="47">
        <v>0</v>
      </c>
      <c r="F20" s="47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v>0</v>
      </c>
      <c r="N20" s="3"/>
      <c r="O20" s="3"/>
      <c r="P20" s="3"/>
      <c r="Q20" s="3"/>
      <c r="R20" s="3"/>
      <c r="S20" s="3"/>
    </row>
    <row r="21" spans="1:19" ht="14.25">
      <c r="A21" s="26" t="s">
        <v>0</v>
      </c>
      <c r="B21" s="51">
        <f>C21</f>
        <v>70040</v>
      </c>
      <c r="C21" s="51">
        <v>70040</v>
      </c>
      <c r="D21" s="52">
        <v>0</v>
      </c>
      <c r="E21" s="51">
        <v>0</v>
      </c>
      <c r="F21" s="51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0">
        <v>0</v>
      </c>
      <c r="N21" s="3"/>
      <c r="O21" s="3"/>
      <c r="P21" s="3"/>
      <c r="Q21" s="3"/>
      <c r="R21" s="3"/>
      <c r="S21" s="3"/>
    </row>
    <row r="22" spans="1:19" ht="14.25">
      <c r="A22" s="19"/>
      <c r="B22" s="47"/>
      <c r="C22" s="47"/>
      <c r="D22" s="48"/>
      <c r="E22" s="47"/>
      <c r="F22" s="47"/>
      <c r="G22" s="47"/>
      <c r="H22" s="47"/>
      <c r="I22" s="47"/>
      <c r="J22" s="47"/>
      <c r="K22" s="47"/>
      <c r="L22" s="49"/>
      <c r="M22" s="50"/>
      <c r="N22" s="3"/>
      <c r="O22" s="3"/>
      <c r="P22" s="3"/>
      <c r="Q22" s="3"/>
      <c r="R22" s="3"/>
      <c r="S22" s="3"/>
    </row>
    <row r="23" spans="1:19" ht="93.75" customHeight="1" thickBot="1">
      <c r="A23" s="54" t="s">
        <v>21</v>
      </c>
      <c r="B23" s="55">
        <f aca="true" t="shared" si="3" ref="B23:G23">B25+B26</f>
        <v>3846682</v>
      </c>
      <c r="C23" s="55">
        <f>C25+C26</f>
        <v>166676</v>
      </c>
      <c r="D23" s="55">
        <f t="shared" si="3"/>
        <v>452000</v>
      </c>
      <c r="E23" s="55">
        <f t="shared" si="3"/>
        <v>439000</v>
      </c>
      <c r="F23" s="55">
        <f t="shared" si="3"/>
        <v>426000</v>
      </c>
      <c r="G23" s="55">
        <f t="shared" si="3"/>
        <v>413000</v>
      </c>
      <c r="H23" s="55">
        <f aca="true" t="shared" si="4" ref="H23:M23">H25+H26</f>
        <v>400000</v>
      </c>
      <c r="I23" s="55">
        <f t="shared" si="4"/>
        <v>387000</v>
      </c>
      <c r="J23" s="55">
        <f>J25+J26</f>
        <v>374000</v>
      </c>
      <c r="K23" s="55">
        <f t="shared" si="4"/>
        <v>361000</v>
      </c>
      <c r="L23" s="55">
        <f t="shared" si="4"/>
        <v>348000</v>
      </c>
      <c r="M23" s="55">
        <f t="shared" si="4"/>
        <v>80006</v>
      </c>
      <c r="N23" s="3"/>
      <c r="O23" s="3"/>
      <c r="P23" s="3"/>
      <c r="Q23" s="3"/>
      <c r="R23" s="3"/>
      <c r="S23" s="3"/>
    </row>
    <row r="24" spans="1:19" ht="17.25" customHeight="1">
      <c r="A24" s="12" t="s">
        <v>1</v>
      </c>
      <c r="B24" s="13"/>
      <c r="C24" s="13"/>
      <c r="D24" s="56"/>
      <c r="E24" s="56"/>
      <c r="F24" s="56"/>
      <c r="G24" s="56"/>
      <c r="H24" s="56"/>
      <c r="I24" s="57"/>
      <c r="J24" s="57"/>
      <c r="K24" s="57"/>
      <c r="L24" s="58"/>
      <c r="M24" s="59"/>
      <c r="N24" s="3"/>
      <c r="O24" s="3"/>
      <c r="P24" s="3"/>
      <c r="Q24" s="3"/>
      <c r="R24" s="3"/>
      <c r="S24" s="3"/>
    </row>
    <row r="25" spans="1:19" ht="17.25" customHeight="1">
      <c r="A25" s="19" t="s">
        <v>2</v>
      </c>
      <c r="B25" s="20">
        <f>C25+D25+E25+F25+G25+H25+I25+J25+K25+L25+M25</f>
        <v>3055882</v>
      </c>
      <c r="C25" s="47">
        <v>63676</v>
      </c>
      <c r="D25" s="47">
        <v>325000</v>
      </c>
      <c r="E25" s="47">
        <v>325000</v>
      </c>
      <c r="F25" s="47">
        <v>325000</v>
      </c>
      <c r="G25" s="47">
        <v>325000</v>
      </c>
      <c r="H25" s="47">
        <v>325000</v>
      </c>
      <c r="I25" s="47">
        <v>325000</v>
      </c>
      <c r="J25" s="47">
        <v>325000</v>
      </c>
      <c r="K25" s="47">
        <v>325000</v>
      </c>
      <c r="L25" s="49">
        <v>325000</v>
      </c>
      <c r="M25" s="50">
        <v>67206</v>
      </c>
      <c r="N25" s="3"/>
      <c r="O25" s="3"/>
      <c r="P25" s="3"/>
      <c r="Q25" s="3"/>
      <c r="R25" s="3"/>
      <c r="S25" s="3"/>
    </row>
    <row r="26" spans="1:19" ht="17.25" customHeight="1">
      <c r="A26" s="19" t="s">
        <v>0</v>
      </c>
      <c r="B26" s="27">
        <f>C26+D26+E26+F26+G26+H26+I26+J26+K26+L26+M26</f>
        <v>790800</v>
      </c>
      <c r="C26" s="51">
        <v>103000</v>
      </c>
      <c r="D26" s="51">
        <v>127000</v>
      </c>
      <c r="E26" s="51">
        <f aca="true" t="shared" si="5" ref="E26:L26">D26-13000</f>
        <v>114000</v>
      </c>
      <c r="F26" s="51">
        <f t="shared" si="5"/>
        <v>101000</v>
      </c>
      <c r="G26" s="51">
        <f t="shared" si="5"/>
        <v>88000</v>
      </c>
      <c r="H26" s="51">
        <f t="shared" si="5"/>
        <v>75000</v>
      </c>
      <c r="I26" s="51">
        <f t="shared" si="5"/>
        <v>62000</v>
      </c>
      <c r="J26" s="51">
        <f t="shared" si="5"/>
        <v>49000</v>
      </c>
      <c r="K26" s="51">
        <f t="shared" si="5"/>
        <v>36000</v>
      </c>
      <c r="L26" s="53">
        <f t="shared" si="5"/>
        <v>23000</v>
      </c>
      <c r="M26" s="50">
        <f>L26-10200</f>
        <v>12800</v>
      </c>
      <c r="N26" s="3"/>
      <c r="O26" s="3"/>
      <c r="P26" s="3"/>
      <c r="Q26" s="3"/>
      <c r="R26" s="3"/>
      <c r="S26" s="3"/>
    </row>
    <row r="27" spans="1:19" ht="46.5" customHeight="1">
      <c r="A27" s="67" t="s">
        <v>26</v>
      </c>
      <c r="B27" s="20"/>
      <c r="C27" s="47"/>
      <c r="D27" s="47"/>
      <c r="E27" s="47"/>
      <c r="F27" s="47"/>
      <c r="G27" s="47"/>
      <c r="H27" s="47"/>
      <c r="I27" s="47"/>
      <c r="J27" s="47"/>
      <c r="K27" s="47"/>
      <c r="L27" s="49"/>
      <c r="M27" s="50"/>
      <c r="N27" s="3"/>
      <c r="O27" s="3"/>
      <c r="P27" s="3"/>
      <c r="Q27" s="3"/>
      <c r="R27" s="3"/>
      <c r="S27" s="3"/>
    </row>
    <row r="28" spans="1:19" ht="15.75" thickBot="1">
      <c r="A28" s="60" t="s">
        <v>20</v>
      </c>
      <c r="B28" s="55">
        <f aca="true" t="shared" si="6" ref="B28:M28">B29+B30</f>
        <v>31230034</v>
      </c>
      <c r="C28" s="55">
        <f t="shared" si="6"/>
        <v>4533446</v>
      </c>
      <c r="D28" s="55">
        <f t="shared" si="6"/>
        <v>3235720</v>
      </c>
      <c r="E28" s="55">
        <f t="shared" si="6"/>
        <v>3129710</v>
      </c>
      <c r="F28" s="55">
        <f t="shared" si="6"/>
        <v>3023700</v>
      </c>
      <c r="G28" s="55">
        <f t="shared" si="6"/>
        <v>2917690</v>
      </c>
      <c r="H28" s="55">
        <f t="shared" si="6"/>
        <v>2811680</v>
      </c>
      <c r="I28" s="55">
        <f t="shared" si="6"/>
        <v>2705670</v>
      </c>
      <c r="J28" s="55">
        <f t="shared" si="6"/>
        <v>2599660</v>
      </c>
      <c r="K28" s="55">
        <f t="shared" si="6"/>
        <v>2273610</v>
      </c>
      <c r="L28" s="55">
        <f t="shared" si="6"/>
        <v>2175910</v>
      </c>
      <c r="M28" s="55">
        <f t="shared" si="6"/>
        <v>1823238</v>
      </c>
      <c r="N28" s="3"/>
      <c r="O28" s="3"/>
      <c r="P28" s="3"/>
      <c r="Q28" s="3"/>
      <c r="R28" s="3"/>
      <c r="S28" s="3"/>
    </row>
    <row r="29" spans="1:19" ht="22.5" customHeight="1">
      <c r="A29" s="61" t="s">
        <v>6</v>
      </c>
      <c r="B29" s="62">
        <f>B9+B15+B20+B25</f>
        <v>24559224</v>
      </c>
      <c r="C29" s="62">
        <f aca="true" t="shared" si="7" ref="C29:M29">C9+C15+C20+C25</f>
        <v>3442146</v>
      </c>
      <c r="D29" s="62">
        <f t="shared" si="7"/>
        <v>2203470</v>
      </c>
      <c r="E29" s="62">
        <f t="shared" si="7"/>
        <v>2203470</v>
      </c>
      <c r="F29" s="62">
        <f t="shared" si="7"/>
        <v>2203470</v>
      </c>
      <c r="G29" s="62">
        <f t="shared" si="7"/>
        <v>2203470</v>
      </c>
      <c r="H29" s="62">
        <f t="shared" si="7"/>
        <v>2203470</v>
      </c>
      <c r="I29" s="62">
        <f t="shared" si="7"/>
        <v>2203470</v>
      </c>
      <c r="J29" s="62">
        <f t="shared" si="7"/>
        <v>2203470</v>
      </c>
      <c r="K29" s="62">
        <f t="shared" si="7"/>
        <v>1983520</v>
      </c>
      <c r="L29" s="62">
        <f t="shared" si="7"/>
        <v>1983520</v>
      </c>
      <c r="M29" s="62">
        <f t="shared" si="7"/>
        <v>1725748</v>
      </c>
      <c r="N29" s="3"/>
      <c r="O29" s="3"/>
      <c r="P29" s="3"/>
      <c r="Q29" s="3"/>
      <c r="R29" s="3"/>
      <c r="S29" s="3"/>
    </row>
    <row r="30" spans="1:19" ht="21" customHeight="1" thickBot="1">
      <c r="A30" s="63" t="s">
        <v>0</v>
      </c>
      <c r="B30" s="64">
        <f>B10+B16+B21+B26</f>
        <v>6670810</v>
      </c>
      <c r="C30" s="64">
        <f aca="true" t="shared" si="8" ref="C30:M30">C10+C16+C21+C26</f>
        <v>1091300</v>
      </c>
      <c r="D30" s="64">
        <f>D10+D16+D21+D26</f>
        <v>1032250</v>
      </c>
      <c r="E30" s="64">
        <f t="shared" si="8"/>
        <v>926240</v>
      </c>
      <c r="F30" s="64">
        <f t="shared" si="8"/>
        <v>820230</v>
      </c>
      <c r="G30" s="64">
        <f t="shared" si="8"/>
        <v>714220</v>
      </c>
      <c r="H30" s="64">
        <f t="shared" si="8"/>
        <v>608210</v>
      </c>
      <c r="I30" s="64">
        <f t="shared" si="8"/>
        <v>502200</v>
      </c>
      <c r="J30" s="64">
        <f t="shared" si="8"/>
        <v>396190</v>
      </c>
      <c r="K30" s="64">
        <f t="shared" si="8"/>
        <v>290090</v>
      </c>
      <c r="L30" s="64">
        <f t="shared" si="8"/>
        <v>192390</v>
      </c>
      <c r="M30" s="65">
        <f t="shared" si="8"/>
        <v>97490</v>
      </c>
      <c r="N30" s="3"/>
      <c r="O30" s="3"/>
      <c r="P30" s="3"/>
      <c r="Q30" s="3"/>
      <c r="R30" s="3"/>
      <c r="S30" s="3"/>
    </row>
    <row r="31" spans="1:13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7" ht="12.75" customHeight="1">
      <c r="A32" s="88"/>
      <c r="B32" s="88"/>
      <c r="C32" s="88"/>
      <c r="D32" s="88"/>
      <c r="E32" s="88"/>
      <c r="F32" s="88"/>
      <c r="G32" s="4"/>
    </row>
    <row r="34" ht="15" customHeight="1"/>
    <row r="40" spans="1:7" ht="15">
      <c r="A40" s="6"/>
      <c r="B40" s="7"/>
      <c r="C40" s="7"/>
      <c r="D40" s="7"/>
      <c r="E40" s="7"/>
      <c r="F40" s="7"/>
      <c r="G40" s="7"/>
    </row>
    <row r="41" spans="1:7" ht="15">
      <c r="A41" s="6"/>
      <c r="B41" s="7"/>
      <c r="C41" s="6"/>
      <c r="D41" s="7"/>
      <c r="E41" s="6"/>
      <c r="F41" s="8"/>
      <c r="G41" s="6"/>
    </row>
  </sheetData>
  <sheetProtection/>
  <mergeCells count="42">
    <mergeCell ref="A32:F32"/>
    <mergeCell ref="C12:C13"/>
    <mergeCell ref="D12:D13"/>
    <mergeCell ref="E12:E13"/>
    <mergeCell ref="F12:F13"/>
    <mergeCell ref="B12:B13"/>
    <mergeCell ref="A12:A13"/>
    <mergeCell ref="A31:M31"/>
    <mergeCell ref="A1:C1"/>
    <mergeCell ref="D6:D7"/>
    <mergeCell ref="E6:E7"/>
    <mergeCell ref="C3:M3"/>
    <mergeCell ref="M4:M5"/>
    <mergeCell ref="F6:F7"/>
    <mergeCell ref="C6:C7"/>
    <mergeCell ref="L1:M1"/>
    <mergeCell ref="B6:B7"/>
    <mergeCell ref="B3:B5"/>
    <mergeCell ref="M6:M7"/>
    <mergeCell ref="L6:L7"/>
    <mergeCell ref="J12:J13"/>
    <mergeCell ref="L12:L13"/>
    <mergeCell ref="D4:D5"/>
    <mergeCell ref="J6:J7"/>
    <mergeCell ref="K6:K7"/>
    <mergeCell ref="E4:E5"/>
    <mergeCell ref="M12:M13"/>
    <mergeCell ref="I12:I13"/>
    <mergeCell ref="C4:C5"/>
    <mergeCell ref="H12:H13"/>
    <mergeCell ref="K12:K13"/>
    <mergeCell ref="I6:I7"/>
    <mergeCell ref="H4:H5"/>
    <mergeCell ref="A6:A7"/>
    <mergeCell ref="J4:J5"/>
    <mergeCell ref="A3:A4"/>
    <mergeCell ref="L4:L5"/>
    <mergeCell ref="H6:H7"/>
    <mergeCell ref="G4:G5"/>
    <mergeCell ref="K4:K5"/>
    <mergeCell ref="I4:I5"/>
    <mergeCell ref="F4:F5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atatarzynska</cp:lastModifiedBy>
  <cp:lastPrinted>2014-07-09T10:23:15Z</cp:lastPrinted>
  <dcterms:created xsi:type="dcterms:W3CDTF">2009-02-02T09:42:17Z</dcterms:created>
  <dcterms:modified xsi:type="dcterms:W3CDTF">2014-07-09T10:23:23Z</dcterms:modified>
  <cp:category/>
  <cp:version/>
  <cp:contentType/>
  <cp:contentStatus/>
</cp:coreProperties>
</file>